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аша\Desktop\БРЮХОВЕЦКИЕ САДЫ 2021ГОД\"/>
    </mc:Choice>
  </mc:AlternateContent>
  <xr:revisionPtr revIDLastSave="0" documentId="13_ncr:1_{6BB92FE0-72F1-4048-8C99-1C842327F0D7}" xr6:coauthVersionLast="47" xr6:coauthVersionMax="47" xr10:uidLastSave="{00000000-0000-0000-0000-000000000000}"/>
  <bookViews>
    <workbookView xWindow="-120" yWindow="-120" windowWidth="20730" windowHeight="11160" activeTab="1" xr2:uid="{1D46D76B-D54B-46E8-A776-4ABE36E3164A}"/>
  </bookViews>
  <sheets>
    <sheet name="мл." sheetId="1" r:id="rId1"/>
    <sheet name="ст." sheetId="2" r:id="rId2"/>
  </sheets>
  <definedNames>
    <definedName name="_xlnm.Print_Area" localSheetId="0">мл.!$A$1:$I$299</definedName>
    <definedName name="_xlnm.Print_Area" localSheetId="1">ст.!$A$1:$I$295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" l="1"/>
  <c r="E269" i="2"/>
  <c r="F269" i="2"/>
  <c r="G269" i="2"/>
  <c r="D269" i="2"/>
  <c r="E189" i="2"/>
  <c r="F189" i="2"/>
  <c r="G189" i="2"/>
  <c r="D189" i="2"/>
  <c r="C189" i="2"/>
  <c r="E78" i="2"/>
  <c r="G78" i="2"/>
  <c r="D78" i="2"/>
  <c r="E24" i="1"/>
  <c r="F24" i="1"/>
  <c r="G24" i="1"/>
  <c r="D24" i="1"/>
  <c r="E24" i="2"/>
  <c r="F24" i="2"/>
  <c r="G24" i="2"/>
  <c r="D24" i="2"/>
  <c r="D20" i="2"/>
  <c r="E20" i="2"/>
  <c r="F20" i="2"/>
  <c r="G20" i="2"/>
  <c r="C20" i="2"/>
  <c r="E12" i="2"/>
  <c r="F12" i="2"/>
  <c r="G12" i="2"/>
  <c r="D12" i="2"/>
  <c r="C155" i="1" l="1"/>
  <c r="E12" i="1"/>
  <c r="F12" i="1"/>
  <c r="G12" i="1"/>
  <c r="D12" i="1"/>
  <c r="G257" i="2"/>
  <c r="E257" i="2"/>
  <c r="C244" i="2"/>
  <c r="C245" i="2" s="1"/>
  <c r="C216" i="1"/>
  <c r="D216" i="2"/>
  <c r="E216" i="2"/>
  <c r="F216" i="2"/>
  <c r="G216" i="2"/>
  <c r="C216" i="2"/>
  <c r="C217" i="2" s="1"/>
  <c r="C291" i="2" s="1"/>
  <c r="G211" i="2"/>
  <c r="E211" i="2"/>
  <c r="G202" i="2"/>
  <c r="E202" i="2"/>
  <c r="C155" i="2"/>
  <c r="F175" i="2"/>
  <c r="D175" i="2"/>
  <c r="F160" i="2"/>
  <c r="D160" i="2"/>
  <c r="F155" i="2"/>
  <c r="D155" i="2"/>
  <c r="E129" i="2"/>
  <c r="F129" i="2"/>
  <c r="G129" i="2"/>
  <c r="D129" i="2"/>
  <c r="F119" i="2"/>
  <c r="F105" i="2"/>
  <c r="D105" i="2"/>
  <c r="F102" i="2"/>
  <c r="D102" i="2"/>
  <c r="D92" i="2"/>
  <c r="E74" i="2"/>
  <c r="F74" i="2"/>
  <c r="G74" i="2"/>
  <c r="F50" i="2"/>
  <c r="D50" i="2"/>
  <c r="E38" i="2"/>
  <c r="F38" i="2"/>
  <c r="G38" i="2"/>
  <c r="F10" i="2"/>
  <c r="C270" i="2"/>
  <c r="C293" i="2" s="1"/>
  <c r="G259" i="2"/>
  <c r="F259" i="2"/>
  <c r="E259" i="2"/>
  <c r="D259" i="2"/>
  <c r="F257" i="2"/>
  <c r="D257" i="2"/>
  <c r="D270" i="2" s="1"/>
  <c r="D293" i="2" s="1"/>
  <c r="G244" i="2"/>
  <c r="F244" i="2"/>
  <c r="E244" i="2"/>
  <c r="D244" i="2"/>
  <c r="G241" i="2"/>
  <c r="F241" i="2"/>
  <c r="E241" i="2"/>
  <c r="D241" i="2"/>
  <c r="G233" i="2"/>
  <c r="F233" i="2"/>
  <c r="E233" i="2"/>
  <c r="D233" i="2"/>
  <c r="G231" i="2"/>
  <c r="F231" i="2"/>
  <c r="F245" i="2" s="1"/>
  <c r="E231" i="2"/>
  <c r="D231" i="2"/>
  <c r="D245" i="2" s="1"/>
  <c r="F211" i="2"/>
  <c r="D211" i="2"/>
  <c r="G204" i="2"/>
  <c r="F204" i="2"/>
  <c r="E204" i="2"/>
  <c r="D204" i="2"/>
  <c r="F202" i="2"/>
  <c r="D202" i="2"/>
  <c r="G185" i="2"/>
  <c r="F185" i="2"/>
  <c r="E185" i="2"/>
  <c r="D185" i="2"/>
  <c r="G177" i="2"/>
  <c r="F177" i="2"/>
  <c r="E177" i="2"/>
  <c r="D177" i="2"/>
  <c r="C177" i="2"/>
  <c r="C190" i="2" s="1"/>
  <c r="C290" i="2" s="1"/>
  <c r="G175" i="2"/>
  <c r="E175" i="2"/>
  <c r="E190" i="2" s="1"/>
  <c r="E290" i="2" s="1"/>
  <c r="G160" i="2"/>
  <c r="E160" i="2"/>
  <c r="C160" i="2"/>
  <c r="G155" i="2"/>
  <c r="E155" i="2"/>
  <c r="G148" i="2"/>
  <c r="F148" i="2"/>
  <c r="E148" i="2"/>
  <c r="D148" i="2"/>
  <c r="C148" i="2"/>
  <c r="G146" i="2"/>
  <c r="F146" i="2"/>
  <c r="E146" i="2"/>
  <c r="D146" i="2"/>
  <c r="C133" i="2"/>
  <c r="C288" i="2" s="1"/>
  <c r="H132" i="2"/>
  <c r="G132" i="2"/>
  <c r="F132" i="2"/>
  <c r="E132" i="2"/>
  <c r="D132" i="2"/>
  <c r="G121" i="2"/>
  <c r="F121" i="2"/>
  <c r="E121" i="2"/>
  <c r="D121" i="2"/>
  <c r="G119" i="2"/>
  <c r="E119" i="2"/>
  <c r="D119" i="2"/>
  <c r="C106" i="2"/>
  <c r="C287" i="2" s="1"/>
  <c r="G105" i="2"/>
  <c r="E105" i="2"/>
  <c r="G102" i="2"/>
  <c r="E102" i="2"/>
  <c r="G94" i="2"/>
  <c r="F94" i="2"/>
  <c r="E94" i="2"/>
  <c r="D94" i="2"/>
  <c r="G92" i="2"/>
  <c r="F92" i="2"/>
  <c r="E92" i="2"/>
  <c r="C78" i="2"/>
  <c r="C79" i="2" s="1"/>
  <c r="C286" i="2" s="1"/>
  <c r="D74" i="2"/>
  <c r="G64" i="2"/>
  <c r="F64" i="2"/>
  <c r="E64" i="2"/>
  <c r="D64" i="2"/>
  <c r="H50" i="2"/>
  <c r="G50" i="2"/>
  <c r="E50" i="2"/>
  <c r="C50" i="2"/>
  <c r="G47" i="2"/>
  <c r="F47" i="2"/>
  <c r="E47" i="2"/>
  <c r="D47" i="2"/>
  <c r="G40" i="2"/>
  <c r="F40" i="2"/>
  <c r="E40" i="2"/>
  <c r="D40" i="2"/>
  <c r="C40" i="2"/>
  <c r="D38" i="2"/>
  <c r="G10" i="2"/>
  <c r="E10" i="2"/>
  <c r="D10" i="2"/>
  <c r="E257" i="1"/>
  <c r="F257" i="1"/>
  <c r="G257" i="1"/>
  <c r="D257" i="1"/>
  <c r="C244" i="1"/>
  <c r="C245" i="1" s="1"/>
  <c r="C293" i="1" s="1"/>
  <c r="D217" i="2" l="1"/>
  <c r="F217" i="2"/>
  <c r="G217" i="2"/>
  <c r="G291" i="2" s="1"/>
  <c r="C51" i="2"/>
  <c r="C285" i="2" s="1"/>
  <c r="F270" i="2"/>
  <c r="F293" i="2" s="1"/>
  <c r="E217" i="2"/>
  <c r="E291" i="2" s="1"/>
  <c r="G270" i="2"/>
  <c r="G293" i="2" s="1"/>
  <c r="E51" i="2"/>
  <c r="E285" i="2" s="1"/>
  <c r="D292" i="2"/>
  <c r="F292" i="2"/>
  <c r="C292" i="2"/>
  <c r="G245" i="2"/>
  <c r="G292" i="2" s="1"/>
  <c r="E245" i="2"/>
  <c r="E292" i="2" s="1"/>
  <c r="E270" i="2"/>
  <c r="E293" i="2" s="1"/>
  <c r="D291" i="2"/>
  <c r="F291" i="2"/>
  <c r="G190" i="2"/>
  <c r="G290" i="2" s="1"/>
  <c r="D190" i="2"/>
  <c r="D290" i="2" s="1"/>
  <c r="F190" i="2"/>
  <c r="F290" i="2" s="1"/>
  <c r="C161" i="2"/>
  <c r="C289" i="2" s="1"/>
  <c r="F161" i="2"/>
  <c r="F289" i="2" s="1"/>
  <c r="G161" i="2"/>
  <c r="G289" i="2" s="1"/>
  <c r="D161" i="2"/>
  <c r="D289" i="2" s="1"/>
  <c r="E161" i="2"/>
  <c r="E289" i="2" s="1"/>
  <c r="E133" i="2"/>
  <c r="E288" i="2" s="1"/>
  <c r="G133" i="2"/>
  <c r="G288" i="2" s="1"/>
  <c r="F133" i="2"/>
  <c r="F288" i="2" s="1"/>
  <c r="D133" i="2"/>
  <c r="D288" i="2" s="1"/>
  <c r="F106" i="2"/>
  <c r="F287" i="2" s="1"/>
  <c r="E106" i="2"/>
  <c r="E287" i="2" s="1"/>
  <c r="G106" i="2"/>
  <c r="G287" i="2" s="1"/>
  <c r="D106" i="2"/>
  <c r="D287" i="2" s="1"/>
  <c r="E79" i="2"/>
  <c r="E286" i="2" s="1"/>
  <c r="G79" i="2"/>
  <c r="G286" i="2" s="1"/>
  <c r="G51" i="2"/>
  <c r="G285" i="2" s="1"/>
  <c r="E25" i="2"/>
  <c r="E284" i="2" s="1"/>
  <c r="G25" i="2"/>
  <c r="G284" i="2" s="1"/>
  <c r="D25" i="2"/>
  <c r="D284" i="2" s="1"/>
  <c r="F25" i="2"/>
  <c r="F284" i="2" s="1"/>
  <c r="D51" i="2"/>
  <c r="D285" i="2" s="1"/>
  <c r="F51" i="2"/>
  <c r="F285" i="2" s="1"/>
  <c r="D79" i="2"/>
  <c r="D286" i="2" s="1"/>
  <c r="F79" i="2"/>
  <c r="F286" i="2" s="1"/>
  <c r="D216" i="1"/>
  <c r="E216" i="1"/>
  <c r="F216" i="1"/>
  <c r="G216" i="1"/>
  <c r="C217" i="1"/>
  <c r="C292" i="1" s="1"/>
  <c r="D177" i="1"/>
  <c r="E177" i="1"/>
  <c r="F177" i="1"/>
  <c r="G177" i="1"/>
  <c r="C177" i="1"/>
  <c r="E175" i="1"/>
  <c r="F175" i="1"/>
  <c r="G175" i="1"/>
  <c r="D175" i="1"/>
  <c r="D160" i="1"/>
  <c r="E160" i="1"/>
  <c r="F160" i="1"/>
  <c r="G160" i="1"/>
  <c r="C160" i="1"/>
  <c r="E155" i="1"/>
  <c r="F155" i="1"/>
  <c r="G155" i="1"/>
  <c r="D155" i="1"/>
  <c r="D148" i="1"/>
  <c r="E148" i="1"/>
  <c r="F148" i="1"/>
  <c r="G148" i="1"/>
  <c r="C148" i="1"/>
  <c r="E119" i="1"/>
  <c r="F119" i="1"/>
  <c r="G119" i="1"/>
  <c r="D119" i="1"/>
  <c r="E74" i="1"/>
  <c r="F74" i="1"/>
  <c r="G74" i="1"/>
  <c r="D74" i="1"/>
  <c r="D50" i="1"/>
  <c r="E50" i="1"/>
  <c r="F50" i="1"/>
  <c r="G50" i="1"/>
  <c r="C50" i="1"/>
  <c r="G294" i="2" l="1"/>
  <c r="G295" i="2" s="1"/>
  <c r="E294" i="2"/>
  <c r="E295" i="2" s="1"/>
  <c r="F294" i="2"/>
  <c r="F295" i="2" s="1"/>
  <c r="D294" i="2"/>
  <c r="D295" i="2" s="1"/>
  <c r="C161" i="1"/>
  <c r="C290" i="1" s="1"/>
  <c r="C40" i="1" l="1"/>
  <c r="C51" i="1" s="1"/>
  <c r="C286" i="1" s="1"/>
  <c r="F20" i="1"/>
  <c r="D20" i="1"/>
  <c r="C20" i="1"/>
  <c r="C12" i="1"/>
  <c r="C270" i="1"/>
  <c r="C294" i="1" s="1"/>
  <c r="G269" i="1"/>
  <c r="F269" i="1"/>
  <c r="E269" i="1"/>
  <c r="D269" i="1"/>
  <c r="G259" i="1"/>
  <c r="F259" i="1"/>
  <c r="E259" i="1"/>
  <c r="D259" i="1"/>
  <c r="D270" i="1" s="1"/>
  <c r="D294" i="1" s="1"/>
  <c r="G270" i="1"/>
  <c r="G294" i="1" s="1"/>
  <c r="E270" i="1"/>
  <c r="E294" i="1" s="1"/>
  <c r="G244" i="1"/>
  <c r="F244" i="1"/>
  <c r="E244" i="1"/>
  <c r="D244" i="1"/>
  <c r="G241" i="1"/>
  <c r="F241" i="1"/>
  <c r="E241" i="1"/>
  <c r="D241" i="1"/>
  <c r="G233" i="1"/>
  <c r="F233" i="1"/>
  <c r="E233" i="1"/>
  <c r="D233" i="1"/>
  <c r="G231" i="1"/>
  <c r="G245" i="1" s="1"/>
  <c r="G293" i="1" s="1"/>
  <c r="F231" i="1"/>
  <c r="F245" i="1" s="1"/>
  <c r="F293" i="1" s="1"/>
  <c r="E231" i="1"/>
  <c r="E245" i="1" s="1"/>
  <c r="E293" i="1" s="1"/>
  <c r="D231" i="1"/>
  <c r="D245" i="1" s="1"/>
  <c r="D293" i="1" s="1"/>
  <c r="G211" i="1"/>
  <c r="F211" i="1"/>
  <c r="E211" i="1"/>
  <c r="D211" i="1"/>
  <c r="G204" i="1"/>
  <c r="F204" i="1"/>
  <c r="E204" i="1"/>
  <c r="D204" i="1"/>
  <c r="G202" i="1"/>
  <c r="G217" i="1" s="1"/>
  <c r="G292" i="1" s="1"/>
  <c r="F202" i="1"/>
  <c r="F217" i="1" s="1"/>
  <c r="F292" i="1" s="1"/>
  <c r="E202" i="1"/>
  <c r="D202" i="1"/>
  <c r="D217" i="1" s="1"/>
  <c r="D292" i="1" s="1"/>
  <c r="C190" i="1"/>
  <c r="C291" i="1" s="1"/>
  <c r="G189" i="1"/>
  <c r="F189" i="1"/>
  <c r="E189" i="1"/>
  <c r="D189" i="1"/>
  <c r="G185" i="1"/>
  <c r="G190" i="1" s="1"/>
  <c r="G291" i="1" s="1"/>
  <c r="F185" i="1"/>
  <c r="F190" i="1" s="1"/>
  <c r="F291" i="1" s="1"/>
  <c r="E185" i="1"/>
  <c r="E190" i="1" s="1"/>
  <c r="E291" i="1" s="1"/>
  <c r="D185" i="1"/>
  <c r="D190" i="1" s="1"/>
  <c r="D291" i="1" s="1"/>
  <c r="G146" i="1"/>
  <c r="G161" i="1" s="1"/>
  <c r="G290" i="1" s="1"/>
  <c r="F146" i="1"/>
  <c r="F161" i="1" s="1"/>
  <c r="F290" i="1" s="1"/>
  <c r="E146" i="1"/>
  <c r="E161" i="1" s="1"/>
  <c r="E290" i="1" s="1"/>
  <c r="D146" i="1"/>
  <c r="D161" i="1" s="1"/>
  <c r="D290" i="1" s="1"/>
  <c r="C133" i="1"/>
  <c r="C289" i="1" s="1"/>
  <c r="H132" i="1"/>
  <c r="G132" i="1"/>
  <c r="F132" i="1"/>
  <c r="E132" i="1"/>
  <c r="D132" i="1"/>
  <c r="G129" i="1"/>
  <c r="F129" i="1"/>
  <c r="E129" i="1"/>
  <c r="D129" i="1"/>
  <c r="G121" i="1"/>
  <c r="F121" i="1"/>
  <c r="E121" i="1"/>
  <c r="D121" i="1"/>
  <c r="C106" i="1"/>
  <c r="C288" i="1" s="1"/>
  <c r="G105" i="1"/>
  <c r="F105" i="1"/>
  <c r="E105" i="1"/>
  <c r="D105" i="1"/>
  <c r="G102" i="1"/>
  <c r="F102" i="1"/>
  <c r="E102" i="1"/>
  <c r="D102" i="1"/>
  <c r="G94" i="1"/>
  <c r="F94" i="1"/>
  <c r="E94" i="1"/>
  <c r="D94" i="1"/>
  <c r="G92" i="1"/>
  <c r="F92" i="1"/>
  <c r="E92" i="1"/>
  <c r="D92" i="1"/>
  <c r="G78" i="1"/>
  <c r="F78" i="1"/>
  <c r="E78" i="1"/>
  <c r="D78" i="1"/>
  <c r="C78" i="1"/>
  <c r="G64" i="1"/>
  <c r="F64" i="1"/>
  <c r="E64" i="1"/>
  <c r="D64" i="1"/>
  <c r="H50" i="1"/>
  <c r="G47" i="1"/>
  <c r="F47" i="1"/>
  <c r="E47" i="1"/>
  <c r="D47" i="1"/>
  <c r="G40" i="1"/>
  <c r="F40" i="1"/>
  <c r="E40" i="1"/>
  <c r="D40" i="1"/>
  <c r="G38" i="1"/>
  <c r="G51" i="1" s="1"/>
  <c r="G286" i="1" s="1"/>
  <c r="F38" i="1"/>
  <c r="F51" i="1" s="1"/>
  <c r="F286" i="1" s="1"/>
  <c r="E38" i="1"/>
  <c r="E51" i="1" s="1"/>
  <c r="E286" i="1" s="1"/>
  <c r="D38" i="1"/>
  <c r="D51" i="1" s="1"/>
  <c r="D286" i="1" s="1"/>
  <c r="G20" i="1"/>
  <c r="E20" i="1"/>
  <c r="G10" i="1"/>
  <c r="F10" i="1"/>
  <c r="E10" i="1"/>
  <c r="D10" i="1"/>
  <c r="E217" i="1" l="1"/>
  <c r="E292" i="1" s="1"/>
  <c r="F270" i="1"/>
  <c r="F294" i="1" s="1"/>
  <c r="G133" i="1"/>
  <c r="G289" i="1" s="1"/>
  <c r="G106" i="1"/>
  <c r="G288" i="1" s="1"/>
  <c r="E133" i="1"/>
  <c r="E289" i="1" s="1"/>
  <c r="E106" i="1"/>
  <c r="E288" i="1" s="1"/>
  <c r="F25" i="1"/>
  <c r="F285" i="1" s="1"/>
  <c r="G25" i="1"/>
  <c r="G285" i="1" s="1"/>
  <c r="E25" i="1"/>
  <c r="E285" i="1" s="1"/>
  <c r="D25" i="1"/>
  <c r="D285" i="1" s="1"/>
  <c r="C25" i="1"/>
  <c r="C285" i="1" s="1"/>
  <c r="D79" i="1"/>
  <c r="D287" i="1" s="1"/>
  <c r="F79" i="1"/>
  <c r="F287" i="1" s="1"/>
  <c r="D133" i="1"/>
  <c r="D289" i="1" s="1"/>
  <c r="F133" i="1"/>
  <c r="F289" i="1" s="1"/>
  <c r="C79" i="1"/>
  <c r="C287" i="1" s="1"/>
  <c r="E79" i="1"/>
  <c r="E287" i="1" s="1"/>
  <c r="G79" i="1"/>
  <c r="G287" i="1" s="1"/>
  <c r="D106" i="1"/>
  <c r="D288" i="1" s="1"/>
  <c r="F106" i="1"/>
  <c r="F288" i="1" s="1"/>
  <c r="C295" i="1" l="1"/>
  <c r="C296" i="1" s="1"/>
  <c r="E295" i="1"/>
  <c r="E296" i="1" s="1"/>
  <c r="F295" i="1"/>
  <c r="F296" i="1" s="1"/>
  <c r="D295" i="1"/>
  <c r="D296" i="1" s="1"/>
  <c r="G295" i="1"/>
  <c r="G296" i="1" s="1"/>
  <c r="C12" i="2"/>
  <c r="C25" i="2" s="1"/>
  <c r="C284" i="2" s="1"/>
  <c r="C294" i="2" s="1"/>
  <c r="C295" i="2" s="1"/>
</calcChain>
</file>

<file path=xl/sharedStrings.xml><?xml version="1.0" encoding="utf-8"?>
<sst xmlns="http://schemas.openxmlformats.org/spreadsheetml/2006/main" count="903" uniqueCount="179">
  <si>
    <t xml:space="preserve">неделя:первая </t>
  </si>
  <si>
    <t>период: летне-осенний</t>
  </si>
  <si>
    <t>ПРИЁМ ПИЩИ</t>
  </si>
  <si>
    <t>НАИМЕНОВАНИЕ БЛЮДА</t>
  </si>
  <si>
    <t>ВЫХОД БЛЮДА</t>
  </si>
  <si>
    <t>ПИЩЕВЫЕ ВЕЩЕСТВА</t>
  </si>
  <si>
    <t>ЭНЕРГЕТИЧЕСКАЯ ЦЕННОСТЬ (ККАЛ)</t>
  </si>
  <si>
    <t>№ рецептуры</t>
  </si>
  <si>
    <t>Б</t>
  </si>
  <si>
    <t>Ж</t>
  </si>
  <si>
    <t>У</t>
  </si>
  <si>
    <t>День 1</t>
  </si>
  <si>
    <t>Каша рисовая рассыпчатая с фруктами</t>
  </si>
  <si>
    <t>100/4</t>
  </si>
  <si>
    <t>завтрак:</t>
  </si>
  <si>
    <t>бутерброд с сыром и маслом</t>
  </si>
  <si>
    <t>чай с молоком</t>
  </si>
  <si>
    <t>150</t>
  </si>
  <si>
    <t>итого за приём:</t>
  </si>
  <si>
    <t>2-завтрак :</t>
  </si>
  <si>
    <t>яблоко</t>
  </si>
  <si>
    <t>80</t>
  </si>
  <si>
    <t>обед:</t>
  </si>
  <si>
    <t>Суп картофельный с горохом</t>
  </si>
  <si>
    <t>200</t>
  </si>
  <si>
    <t>помидор свежий порциями</t>
  </si>
  <si>
    <t>110</t>
  </si>
  <si>
    <t>котлета мясная</t>
  </si>
  <si>
    <t>хлеб пшеничный</t>
  </si>
  <si>
    <t>хлеб ржаной</t>
  </si>
  <si>
    <t>полдник:</t>
  </si>
  <si>
    <t>50</t>
  </si>
  <si>
    <t>сок</t>
  </si>
  <si>
    <t>итого за день:</t>
  </si>
  <si>
    <t>День 2</t>
  </si>
  <si>
    <t>Суп молочный манный</t>
  </si>
  <si>
    <t>бутерброд с маслом</t>
  </si>
  <si>
    <t>5/20</t>
  </si>
  <si>
    <t>кофейный напиток с молоком</t>
  </si>
  <si>
    <t>огурец свежий</t>
  </si>
  <si>
    <t>плов из отварной птицы</t>
  </si>
  <si>
    <t>компот из свежих фруктов +С</t>
  </si>
  <si>
    <t>ряженка</t>
  </si>
  <si>
    <t>День 3</t>
  </si>
  <si>
    <t>какао с молоком</t>
  </si>
  <si>
    <t>молоко кипячёное</t>
  </si>
  <si>
    <r>
      <t xml:space="preserve">Суп картофельный </t>
    </r>
    <r>
      <rPr>
        <b/>
        <sz val="12"/>
        <color theme="1"/>
        <rFont val="Calibri"/>
        <family val="2"/>
        <charset val="204"/>
        <scheme val="minor"/>
      </rPr>
      <t>с макарон. изделиями</t>
    </r>
  </si>
  <si>
    <t>тефтеля мясная с соусом</t>
  </si>
  <si>
    <t>картофельное пюре</t>
  </si>
  <si>
    <t>компот из сушёных фруктов +С</t>
  </si>
  <si>
    <t>пряник</t>
  </si>
  <si>
    <t>кефир</t>
  </si>
  <si>
    <t xml:space="preserve">День </t>
  </si>
  <si>
    <t>суп молочный с макаронными изд.</t>
  </si>
  <si>
    <t>биточки мясные</t>
  </si>
  <si>
    <t>сок фруктовый</t>
  </si>
  <si>
    <t>15</t>
  </si>
  <si>
    <t>пирожок с картофелем</t>
  </si>
  <si>
    <t>436/500</t>
  </si>
  <si>
    <t>6//7</t>
  </si>
  <si>
    <r>
      <t xml:space="preserve">Суп картофельный </t>
    </r>
    <r>
      <rPr>
        <b/>
        <sz val="11"/>
        <color theme="1"/>
        <rFont val="Calibri"/>
        <family val="2"/>
        <charset val="204"/>
        <scheme val="minor"/>
      </rPr>
      <t>с мясными фрикадельками</t>
    </r>
  </si>
  <si>
    <t>89//129</t>
  </si>
  <si>
    <t>салат из свежей капусты</t>
  </si>
  <si>
    <t>булочка российская</t>
  </si>
  <si>
    <t>неделя:вторая</t>
  </si>
  <si>
    <t>Суп молочный с пшеном</t>
  </si>
  <si>
    <t>суп картофельный с горохом</t>
  </si>
  <si>
    <t>гренки из пшеничного хлеба</t>
  </si>
  <si>
    <t>10</t>
  </si>
  <si>
    <t>Капуста тушёная</t>
  </si>
  <si>
    <t>Компот из свежих плодов +С</t>
  </si>
  <si>
    <t>пирожок с повидлом</t>
  </si>
  <si>
    <t>компот из сушеных фруктов</t>
  </si>
  <si>
    <t>суп молочный с овсяными хлопьями</t>
  </si>
  <si>
    <t>Суп молочный с макаронными изд.</t>
  </si>
  <si>
    <t>100</t>
  </si>
  <si>
    <t>пудинг из творога с яблоком</t>
  </si>
  <si>
    <t>печенье</t>
  </si>
  <si>
    <t>Суп молочный с крупой гречневой</t>
  </si>
  <si>
    <t>Суп картофельный с рисом</t>
  </si>
  <si>
    <t>компот из сушеных фруктов +С</t>
  </si>
  <si>
    <t>вафли</t>
  </si>
  <si>
    <t>суп картофельный с пшеном</t>
  </si>
  <si>
    <t>макароны отварные</t>
  </si>
  <si>
    <t>крендель сахарный</t>
  </si>
  <si>
    <t>Наименование сборника рецептур:</t>
  </si>
  <si>
    <t>СБОРНИК ТЕХНИЧЕСКИХ НОРМАТИВОВ</t>
  </si>
  <si>
    <t>СБОРНИК РЕЦЕПТУР НА ПРОДУКЦИЮ ДЛЯ ПИТАНИЯ ДЕТЕЙ В ДОШКОЛЬНЫХ ОБРАЗОВАТЕЛЬНЫХ ОРГАНИЗАЦИЯХ</t>
  </si>
  <si>
    <r>
      <rPr>
        <b/>
        <u/>
        <sz val="12"/>
        <rFont val="Calibri"/>
        <family val="2"/>
        <charset val="204"/>
      </rPr>
      <t xml:space="preserve">Руководители разработки сборника: </t>
    </r>
    <r>
      <rPr>
        <b/>
        <i/>
        <sz val="12"/>
        <rFont val="Calibri"/>
        <family val="2"/>
        <charset val="204"/>
      </rPr>
      <t xml:space="preserve">Могильный М.П. </t>
    </r>
    <r>
      <rPr>
        <b/>
        <sz val="12"/>
        <rFont val="Calibri"/>
        <family val="2"/>
        <charset val="204"/>
      </rPr>
      <t>(ФГБОУ ВО МГУТУ им. К.Г. Разумовского (ПКУ));</t>
    </r>
  </si>
  <si>
    <r>
      <t xml:space="preserve">                                                                 </t>
    </r>
    <r>
      <rPr>
        <b/>
        <i/>
        <sz val="12"/>
        <rFont val="Calibri"/>
        <family val="2"/>
        <charset val="204"/>
      </rPr>
      <t xml:space="preserve">Тутельян В.А. </t>
    </r>
    <r>
      <rPr>
        <b/>
        <sz val="12"/>
        <rFont val="Calibri"/>
        <family val="2"/>
        <charset val="204"/>
      </rPr>
      <t xml:space="preserve"> (ФГБНУ "НИИ питания").</t>
    </r>
  </si>
  <si>
    <r>
      <rPr>
        <b/>
        <u/>
        <sz val="12"/>
        <rFont val="Calibri"/>
        <family val="2"/>
        <charset val="204"/>
      </rPr>
      <t>Сборник технических нормативов:</t>
    </r>
    <r>
      <rPr>
        <b/>
        <sz val="12"/>
        <rFont val="Calibri"/>
        <family val="2"/>
        <charset val="204"/>
      </rPr>
      <t xml:space="preserve"> Сборник рецептур на продукцию для питания детей в дошкольных образовательных организациях / Под ред. М.П. Могильного и В.А. Тутельяна. - М.: ДеЛи плюс, 2016. - 640 с.</t>
    </r>
  </si>
  <si>
    <t>1</t>
  </si>
  <si>
    <t>Сок</t>
  </si>
  <si>
    <t>сырники со сметаной</t>
  </si>
  <si>
    <t>90/10</t>
  </si>
  <si>
    <t>279</t>
  </si>
  <si>
    <t>бутерброд с маслом и сыром</t>
  </si>
  <si>
    <t>Чай с сахаром</t>
  </si>
  <si>
    <r>
      <t xml:space="preserve">Борщ с капустой и картофелем </t>
    </r>
    <r>
      <rPr>
        <b/>
        <sz val="11"/>
        <color theme="1"/>
        <rFont val="Calibri"/>
        <family val="2"/>
        <charset val="204"/>
        <scheme val="minor"/>
      </rPr>
      <t>и сметаной</t>
    </r>
  </si>
  <si>
    <t>Булочка веснушка</t>
  </si>
  <si>
    <t>запеканка из творога со сметаной</t>
  </si>
  <si>
    <t>90//10</t>
  </si>
  <si>
    <t>5//20</t>
  </si>
  <si>
    <t>Кофейный напиток с молоком</t>
  </si>
  <si>
    <t>итого за прием:</t>
  </si>
  <si>
    <t>чай с сахаром</t>
  </si>
  <si>
    <t>Молоко кипяченое</t>
  </si>
  <si>
    <t>150//5</t>
  </si>
  <si>
    <t>Щи из свежей капусты со сметаной</t>
  </si>
  <si>
    <t>Кефир</t>
  </si>
  <si>
    <t>омлет натуральный с мясом</t>
  </si>
  <si>
    <t>молоко кипяченое</t>
  </si>
  <si>
    <t>котлета рыбная</t>
  </si>
  <si>
    <t>150//20</t>
  </si>
  <si>
    <t>каша пшённая вязкая с маслом</t>
  </si>
  <si>
    <t>Рыба,запеченная в омлете</t>
  </si>
  <si>
    <t>икра свекольная</t>
  </si>
  <si>
    <r>
      <t xml:space="preserve">борщ с капустой с картофелем </t>
    </r>
    <r>
      <rPr>
        <b/>
        <sz val="11"/>
        <color theme="1"/>
        <rFont val="Calibri"/>
        <family val="2"/>
        <charset val="204"/>
        <scheme val="minor"/>
      </rPr>
      <t>со сметаной</t>
    </r>
  </si>
  <si>
    <t>гуляш из отварного мяса свинины</t>
  </si>
  <si>
    <t>60//20</t>
  </si>
  <si>
    <t>Суп молочный с рисовой крупой</t>
  </si>
  <si>
    <t>тефтели рыбные с соусом</t>
  </si>
  <si>
    <t>компот из свежих плодов +вит.С</t>
  </si>
  <si>
    <t>сметана t</t>
  </si>
  <si>
    <t>салат из отварной свеклы с маслом</t>
  </si>
  <si>
    <t>60//15</t>
  </si>
  <si>
    <t>261-ш/333</t>
  </si>
  <si>
    <t>птица,тушеная в соусе с овощами</t>
  </si>
  <si>
    <t xml:space="preserve">дни </t>
  </si>
  <si>
    <t>итого за 10 дней:</t>
  </si>
  <si>
    <t>в среднем в день:</t>
  </si>
  <si>
    <t>возрастная категория: 1-3 года.</t>
  </si>
  <si>
    <t>возрастная категория: 3-7 лет</t>
  </si>
  <si>
    <t>150//7</t>
  </si>
  <si>
    <t>130//10</t>
  </si>
  <si>
    <t>70//15</t>
  </si>
  <si>
    <t>10/10//20</t>
  </si>
  <si>
    <t>180//25</t>
  </si>
  <si>
    <t>10//30</t>
  </si>
  <si>
    <t>10//20</t>
  </si>
  <si>
    <t>180//10</t>
  </si>
  <si>
    <t>70//30</t>
  </si>
  <si>
    <t>5//15/20</t>
  </si>
  <si>
    <t>75//30</t>
  </si>
  <si>
    <t>салат из белокочанной  капусты</t>
  </si>
  <si>
    <t>60//100</t>
  </si>
  <si>
    <t>5//7/20</t>
  </si>
  <si>
    <t>салат из белокочанной капусты</t>
  </si>
  <si>
    <t>7,5//20</t>
  </si>
  <si>
    <t>каша пшеничная</t>
  </si>
  <si>
    <r>
      <t xml:space="preserve">суп картофельный с </t>
    </r>
    <r>
      <rPr>
        <b/>
        <sz val="12"/>
        <color theme="1"/>
        <rFont val="Calibri"/>
        <family val="2"/>
        <charset val="204"/>
        <scheme val="minor"/>
      </rPr>
      <t>мак. изд. и мясом</t>
    </r>
  </si>
  <si>
    <t>150//30</t>
  </si>
  <si>
    <t>бутерброд с  маслом</t>
  </si>
  <si>
    <t>5//7,5/20</t>
  </si>
  <si>
    <t>30//135</t>
  </si>
  <si>
    <t xml:space="preserve">бутерброд с маслом </t>
  </si>
  <si>
    <t>8//25</t>
  </si>
  <si>
    <t>180//7</t>
  </si>
  <si>
    <t>80//130</t>
  </si>
  <si>
    <t>7/10//20</t>
  </si>
  <si>
    <t>бутерброд с сыром</t>
  </si>
  <si>
    <t>каша пшённая с маслом</t>
  </si>
  <si>
    <t>180//35</t>
  </si>
  <si>
    <t>5//25</t>
  </si>
  <si>
    <t>40//170</t>
  </si>
  <si>
    <t xml:space="preserve">бутерброд с сыром </t>
  </si>
  <si>
    <t xml:space="preserve">салат  из отварной свеклы </t>
  </si>
  <si>
    <t>печень или птица,тушеная в соусе</t>
  </si>
  <si>
    <t>день первый: первый</t>
  </si>
  <si>
    <t>день :второй</t>
  </si>
  <si>
    <t>день :третий</t>
  </si>
  <si>
    <t>день : четвертый</t>
  </si>
  <si>
    <t>день :пятый</t>
  </si>
  <si>
    <t>день :шестой</t>
  </si>
  <si>
    <t>день :седьмой</t>
  </si>
  <si>
    <t>день :восьмой</t>
  </si>
  <si>
    <t>день :девятый</t>
  </si>
  <si>
    <t>день :десятый</t>
  </si>
  <si>
    <t>день первый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</si>
</sst>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u/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5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0" fontId="11" fillId="2" borderId="0" xfId="0" applyFont="1" applyFill="1" applyBorder="1"/>
    <xf numFmtId="2" fontId="5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right"/>
    </xf>
    <xf numFmtId="0" fontId="0" fillId="2" borderId="0" xfId="0" applyFill="1"/>
    <xf numFmtId="2" fontId="0" fillId="2" borderId="0" xfId="0" applyNumberFormat="1" applyFill="1"/>
    <xf numFmtId="0" fontId="4" fillId="2" borderId="6" xfId="0" applyFont="1" applyFill="1" applyBorder="1"/>
    <xf numFmtId="2" fontId="2" fillId="2" borderId="6" xfId="0" applyNumberFormat="1" applyFont="1" applyFill="1" applyBorder="1"/>
    <xf numFmtId="2" fontId="2" fillId="2" borderId="6" xfId="0" applyNumberFormat="1" applyFont="1" applyFill="1" applyBorder="1" applyAlignment="1"/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49" fontId="2" fillId="2" borderId="6" xfId="0" applyNumberFormat="1" applyFont="1" applyFill="1" applyBorder="1"/>
    <xf numFmtId="2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/>
    <xf numFmtId="1" fontId="5" fillId="2" borderId="6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wrapText="1"/>
    </xf>
    <xf numFmtId="16" fontId="2" fillId="2" borderId="6" xfId="0" applyNumberFormat="1" applyFont="1" applyFill="1" applyBorder="1"/>
    <xf numFmtId="2" fontId="12" fillId="2" borderId="6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6" fontId="2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/>
    <xf numFmtId="0" fontId="2" fillId="2" borderId="6" xfId="0" applyFont="1" applyFill="1" applyBorder="1" applyAlignment="1"/>
    <xf numFmtId="2" fontId="0" fillId="2" borderId="0" xfId="0" applyNumberFormat="1" applyFill="1" applyBorder="1"/>
    <xf numFmtId="0" fontId="6" fillId="2" borderId="6" xfId="0" applyFont="1" applyFill="1" applyBorder="1"/>
    <xf numFmtId="0" fontId="1" fillId="2" borderId="6" xfId="0" applyFont="1" applyFill="1" applyBorder="1"/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2" fontId="7" fillId="2" borderId="0" xfId="0" applyNumberFormat="1" applyFont="1" applyFill="1"/>
    <xf numFmtId="2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" fontId="2" fillId="2" borderId="6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2" fillId="2" borderId="0" xfId="0" applyNumberFormat="1" applyFont="1" applyFill="1" applyBorder="1"/>
    <xf numFmtId="0" fontId="0" fillId="2" borderId="0" xfId="0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2" fontId="2" fillId="2" borderId="9" xfId="0" applyNumberFormat="1" applyFont="1" applyFill="1" applyBorder="1"/>
    <xf numFmtId="0" fontId="7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6177-49AE-4467-9BB7-3A1FE601720F}">
  <dimension ref="A1:I299"/>
  <sheetViews>
    <sheetView view="pageBreakPreview" topLeftCell="A220" zoomScale="60" zoomScaleNormal="100" workbookViewId="0">
      <selection activeCell="L301" sqref="L301"/>
    </sheetView>
  </sheetViews>
  <sheetFormatPr defaultRowHeight="15" x14ac:dyDescent="0.25"/>
  <cols>
    <col min="1" max="1" width="12.28515625" style="12" customWidth="1"/>
    <col min="2" max="2" width="51.5703125" style="12" customWidth="1"/>
    <col min="3" max="3" width="12.5703125" style="13" customWidth="1"/>
    <col min="4" max="4" width="13.85546875" style="12" customWidth="1"/>
    <col min="5" max="5" width="11.42578125" style="12" customWidth="1"/>
    <col min="6" max="6" width="11.140625" style="12" customWidth="1"/>
    <col min="7" max="7" width="13.140625" style="12" customWidth="1"/>
    <col min="8" max="8" width="10.5703125" style="12" customWidth="1"/>
    <col min="9" max="16384" width="9.140625" style="12"/>
  </cols>
  <sheetData>
    <row r="1" spans="1:8" ht="18.75" x14ac:dyDescent="0.3">
      <c r="A1" s="18" t="s">
        <v>168</v>
      </c>
      <c r="B1" s="18"/>
    </row>
    <row r="2" spans="1:8" ht="18.75" x14ac:dyDescent="0.3">
      <c r="A2" s="18" t="s">
        <v>0</v>
      </c>
      <c r="B2" s="18"/>
      <c r="D2" s="20"/>
      <c r="E2" s="20"/>
      <c r="F2" s="20"/>
      <c r="G2" s="20"/>
    </row>
    <row r="3" spans="1:8" ht="18.75" x14ac:dyDescent="0.3">
      <c r="A3" s="18" t="s">
        <v>1</v>
      </c>
      <c r="B3" s="18"/>
      <c r="C3" s="19"/>
      <c r="D3" s="20"/>
      <c r="E3" s="20"/>
      <c r="F3" s="20"/>
      <c r="G3" s="20"/>
    </row>
    <row r="4" spans="1:8" ht="18.75" x14ac:dyDescent="0.3">
      <c r="A4" s="18" t="s">
        <v>131</v>
      </c>
      <c r="B4" s="18"/>
      <c r="D4" s="20"/>
      <c r="E4" s="20"/>
      <c r="F4" s="20"/>
      <c r="G4" s="20"/>
    </row>
    <row r="5" spans="1:8" ht="15.75" customHeight="1" x14ac:dyDescent="0.25">
      <c r="A5" s="24" t="s">
        <v>2</v>
      </c>
      <c r="B5" s="25" t="s">
        <v>3</v>
      </c>
      <c r="C5" s="26" t="s">
        <v>4</v>
      </c>
      <c r="D5" s="27" t="s">
        <v>5</v>
      </c>
      <c r="E5" s="27"/>
      <c r="F5" s="27"/>
      <c r="G5" s="28" t="s">
        <v>6</v>
      </c>
      <c r="H5" s="24" t="s">
        <v>7</v>
      </c>
    </row>
    <row r="6" spans="1:8" ht="61.5" customHeight="1" x14ac:dyDescent="0.25">
      <c r="A6" s="29"/>
      <c r="B6" s="30"/>
      <c r="C6" s="26"/>
      <c r="D6" s="31" t="s">
        <v>8</v>
      </c>
      <c r="E6" s="31" t="s">
        <v>9</v>
      </c>
      <c r="F6" s="31" t="s">
        <v>10</v>
      </c>
      <c r="G6" s="28"/>
      <c r="H6" s="29"/>
    </row>
    <row r="7" spans="1:8" ht="30" customHeight="1" x14ac:dyDescent="0.3">
      <c r="A7" s="32" t="s">
        <v>11</v>
      </c>
      <c r="B7" s="5" t="s">
        <v>12</v>
      </c>
      <c r="C7" s="8" t="s">
        <v>13</v>
      </c>
      <c r="D7" s="10">
        <v>3.73</v>
      </c>
      <c r="E7" s="10">
        <v>6.32</v>
      </c>
      <c r="F7" s="10">
        <v>28.98</v>
      </c>
      <c r="G7" s="10">
        <v>187.87</v>
      </c>
      <c r="H7" s="10">
        <v>181</v>
      </c>
    </row>
    <row r="8" spans="1:8" ht="18.75" x14ac:dyDescent="0.3">
      <c r="A8" s="14" t="s">
        <v>14</v>
      </c>
      <c r="B8" s="5" t="s">
        <v>36</v>
      </c>
      <c r="C8" s="8" t="s">
        <v>37</v>
      </c>
      <c r="D8" s="10">
        <v>1.64</v>
      </c>
      <c r="E8" s="10">
        <v>3.92</v>
      </c>
      <c r="F8" s="10">
        <v>8.08</v>
      </c>
      <c r="G8" s="10">
        <v>74.2</v>
      </c>
      <c r="H8" s="33" t="s">
        <v>91</v>
      </c>
    </row>
    <row r="9" spans="1:8" ht="18.75" x14ac:dyDescent="0.3">
      <c r="A9" s="14"/>
      <c r="B9" s="5" t="s">
        <v>16</v>
      </c>
      <c r="C9" s="8" t="s">
        <v>17</v>
      </c>
      <c r="D9" s="10">
        <v>2.65</v>
      </c>
      <c r="E9" s="10">
        <v>2.33</v>
      </c>
      <c r="F9" s="10">
        <v>11.31</v>
      </c>
      <c r="G9" s="10">
        <v>77</v>
      </c>
      <c r="H9" s="10">
        <v>413</v>
      </c>
    </row>
    <row r="10" spans="1:8" ht="18.75" x14ac:dyDescent="0.3">
      <c r="A10" s="14"/>
      <c r="B10" s="5" t="s">
        <v>18</v>
      </c>
      <c r="C10" s="34" t="s">
        <v>95</v>
      </c>
      <c r="D10" s="35">
        <f>SUM(D7:D9)</f>
        <v>8.02</v>
      </c>
      <c r="E10" s="35">
        <f t="shared" ref="E10:G10" si="0">SUM(E7:E9)</f>
        <v>12.57</v>
      </c>
      <c r="F10" s="35">
        <f t="shared" si="0"/>
        <v>48.370000000000005</v>
      </c>
      <c r="G10" s="35">
        <f t="shared" si="0"/>
        <v>339.07</v>
      </c>
      <c r="H10" s="35"/>
    </row>
    <row r="11" spans="1:8" ht="18.75" x14ac:dyDescent="0.3">
      <c r="A11" s="14" t="s">
        <v>19</v>
      </c>
      <c r="B11" s="5" t="s">
        <v>111</v>
      </c>
      <c r="C11" s="7">
        <v>130</v>
      </c>
      <c r="D11" s="10">
        <v>3.9</v>
      </c>
      <c r="E11" s="10">
        <v>3.25</v>
      </c>
      <c r="F11" s="10">
        <v>6.11</v>
      </c>
      <c r="G11" s="10">
        <v>68.900000000000006</v>
      </c>
      <c r="H11" s="10">
        <v>419</v>
      </c>
    </row>
    <row r="12" spans="1:8" ht="18.75" x14ac:dyDescent="0.3">
      <c r="A12" s="14"/>
      <c r="B12" s="5" t="s">
        <v>18</v>
      </c>
      <c r="C12" s="36">
        <f>SUM(C11:C11)</f>
        <v>130</v>
      </c>
      <c r="D12" s="10">
        <f>D11</f>
        <v>3.9</v>
      </c>
      <c r="E12" s="10">
        <f t="shared" ref="E12:G12" si="1">E11</f>
        <v>3.25</v>
      </c>
      <c r="F12" s="10">
        <f t="shared" si="1"/>
        <v>6.11</v>
      </c>
      <c r="G12" s="10">
        <f t="shared" si="1"/>
        <v>68.900000000000006</v>
      </c>
      <c r="H12" s="10"/>
    </row>
    <row r="13" spans="1:8" ht="18.75" x14ac:dyDescent="0.3">
      <c r="A13" s="14" t="s">
        <v>22</v>
      </c>
      <c r="B13" s="5" t="s">
        <v>23</v>
      </c>
      <c r="C13" s="7">
        <v>150</v>
      </c>
      <c r="D13" s="15">
        <v>3.29</v>
      </c>
      <c r="E13" s="15">
        <v>3.16</v>
      </c>
      <c r="F13" s="15">
        <v>9.7899999999999991</v>
      </c>
      <c r="G13" s="15">
        <v>80.849999999999994</v>
      </c>
      <c r="H13" s="10">
        <v>87</v>
      </c>
    </row>
    <row r="14" spans="1:8" ht="18.75" x14ac:dyDescent="0.3">
      <c r="A14" s="14"/>
      <c r="B14" s="5" t="s">
        <v>144</v>
      </c>
      <c r="C14" s="7">
        <v>35</v>
      </c>
      <c r="D14" s="10">
        <v>0.49</v>
      </c>
      <c r="E14" s="10">
        <v>1.7709999999999999</v>
      </c>
      <c r="F14" s="10">
        <v>3.15</v>
      </c>
      <c r="G14" s="10">
        <v>30.59</v>
      </c>
      <c r="H14" s="10">
        <v>21</v>
      </c>
    </row>
    <row r="15" spans="1:8" ht="18.75" x14ac:dyDescent="0.3">
      <c r="A15" s="14"/>
      <c r="B15" s="5" t="s">
        <v>48</v>
      </c>
      <c r="C15" s="7">
        <v>110</v>
      </c>
      <c r="D15" s="10">
        <v>2.04</v>
      </c>
      <c r="E15" s="10">
        <v>3.2</v>
      </c>
      <c r="F15" s="10">
        <v>13.62</v>
      </c>
      <c r="G15" s="10">
        <v>91.5</v>
      </c>
      <c r="H15" s="10">
        <v>339</v>
      </c>
    </row>
    <row r="16" spans="1:8" ht="18.75" x14ac:dyDescent="0.3">
      <c r="A16" s="14"/>
      <c r="B16" s="5" t="s">
        <v>27</v>
      </c>
      <c r="C16" s="7">
        <v>60</v>
      </c>
      <c r="D16" s="15">
        <v>8.5399999999999991</v>
      </c>
      <c r="E16" s="15">
        <v>6.48</v>
      </c>
      <c r="F16" s="15">
        <v>8.83</v>
      </c>
      <c r="G16" s="15">
        <v>127.41</v>
      </c>
      <c r="H16" s="10"/>
    </row>
    <row r="17" spans="1:8" ht="18.75" x14ac:dyDescent="0.3">
      <c r="A17" s="14"/>
      <c r="B17" s="5" t="s">
        <v>92</v>
      </c>
      <c r="C17" s="7">
        <v>150</v>
      </c>
      <c r="D17" s="10">
        <v>0.75</v>
      </c>
      <c r="E17" s="10">
        <v>0</v>
      </c>
      <c r="F17" s="10">
        <v>15.15</v>
      </c>
      <c r="G17" s="10">
        <v>64</v>
      </c>
      <c r="H17" s="10">
        <v>418</v>
      </c>
    </row>
    <row r="18" spans="1:8" ht="18.75" x14ac:dyDescent="0.3">
      <c r="A18" s="14"/>
      <c r="B18" s="5" t="s">
        <v>28</v>
      </c>
      <c r="C18" s="7">
        <v>15</v>
      </c>
      <c r="D18" s="10">
        <v>1.2</v>
      </c>
      <c r="E18" s="10">
        <v>0.22</v>
      </c>
      <c r="F18" s="10">
        <v>6.01</v>
      </c>
      <c r="G18" s="10">
        <v>30.9</v>
      </c>
      <c r="H18" s="10"/>
    </row>
    <row r="19" spans="1:8" ht="18.75" x14ac:dyDescent="0.3">
      <c r="A19" s="14"/>
      <c r="B19" s="5" t="s">
        <v>29</v>
      </c>
      <c r="C19" s="7">
        <v>25</v>
      </c>
      <c r="D19" s="2">
        <v>1.7</v>
      </c>
      <c r="E19" s="2">
        <v>0.33</v>
      </c>
      <c r="F19" s="2">
        <v>12.33</v>
      </c>
      <c r="G19" s="2">
        <v>59.06</v>
      </c>
      <c r="H19" s="10"/>
    </row>
    <row r="20" spans="1:8" ht="18.75" x14ac:dyDescent="0.3">
      <c r="A20" s="14"/>
      <c r="B20" s="5" t="s">
        <v>18</v>
      </c>
      <c r="C20" s="36">
        <f>SUM(C13:C19)</f>
        <v>545</v>
      </c>
      <c r="D20" s="15">
        <f>SUM(D13:D19)</f>
        <v>18.009999999999998</v>
      </c>
      <c r="E20" s="15">
        <f t="shared" ref="E20:G20" si="2">SUM(E13:E19)</f>
        <v>15.161000000000001</v>
      </c>
      <c r="F20" s="15">
        <f t="shared" si="2"/>
        <v>68.88</v>
      </c>
      <c r="G20" s="15">
        <f t="shared" si="2"/>
        <v>484.31</v>
      </c>
      <c r="H20" s="10"/>
    </row>
    <row r="21" spans="1:8" ht="18.75" x14ac:dyDescent="0.3">
      <c r="A21" s="14" t="s">
        <v>30</v>
      </c>
      <c r="B21" s="5" t="s">
        <v>93</v>
      </c>
      <c r="C21" s="8" t="s">
        <v>94</v>
      </c>
      <c r="D21" s="10">
        <v>15.46</v>
      </c>
      <c r="E21" s="10">
        <v>7.75</v>
      </c>
      <c r="F21" s="10">
        <v>25.95</v>
      </c>
      <c r="G21" s="10">
        <v>235.22</v>
      </c>
      <c r="H21" s="10">
        <v>245</v>
      </c>
    </row>
    <row r="22" spans="1:8" ht="18.75" x14ac:dyDescent="0.3">
      <c r="A22" s="14"/>
      <c r="B22" s="5" t="s">
        <v>51</v>
      </c>
      <c r="C22" s="7">
        <v>150</v>
      </c>
      <c r="D22" s="10">
        <v>4.3499999999999996</v>
      </c>
      <c r="E22" s="10">
        <v>3.75</v>
      </c>
      <c r="F22" s="10">
        <v>6</v>
      </c>
      <c r="G22" s="10">
        <v>75</v>
      </c>
      <c r="H22" s="10">
        <v>420</v>
      </c>
    </row>
    <row r="23" spans="1:8" ht="18.75" x14ac:dyDescent="0.3">
      <c r="A23" s="14"/>
      <c r="B23" s="5" t="s">
        <v>81</v>
      </c>
      <c r="C23" s="7">
        <v>20</v>
      </c>
      <c r="D23" s="10">
        <v>8</v>
      </c>
      <c r="E23" s="10">
        <v>7.6</v>
      </c>
      <c r="F23" s="10">
        <v>35.92</v>
      </c>
      <c r="G23" s="10">
        <v>243.5</v>
      </c>
      <c r="H23" s="10">
        <v>2.2999999999999998</v>
      </c>
    </row>
    <row r="24" spans="1:8" ht="18.75" x14ac:dyDescent="0.3">
      <c r="A24" s="14"/>
      <c r="B24" s="5" t="s">
        <v>18</v>
      </c>
      <c r="C24" s="36">
        <v>270</v>
      </c>
      <c r="D24" s="10">
        <f>D21+D22+D23</f>
        <v>27.810000000000002</v>
      </c>
      <c r="E24" s="10">
        <f t="shared" ref="E24:G24" si="3">E21+E22+E23</f>
        <v>19.100000000000001</v>
      </c>
      <c r="F24" s="10">
        <f t="shared" si="3"/>
        <v>67.87</v>
      </c>
      <c r="G24" s="10">
        <f t="shared" si="3"/>
        <v>553.72</v>
      </c>
      <c r="H24" s="10"/>
    </row>
    <row r="25" spans="1:8" ht="18.75" x14ac:dyDescent="0.3">
      <c r="A25" s="14"/>
      <c r="B25" s="5" t="s">
        <v>33</v>
      </c>
      <c r="C25" s="7">
        <f>C10+C12+C20+C24</f>
        <v>1224</v>
      </c>
      <c r="D25" s="8">
        <f>D10+D12+D20+D24</f>
        <v>57.74</v>
      </c>
      <c r="E25" s="8">
        <f>E10+E12+E20+E24</f>
        <v>50.081000000000003</v>
      </c>
      <c r="F25" s="8">
        <f>F10+F12+F20+F24</f>
        <v>191.23000000000002</v>
      </c>
      <c r="G25" s="8">
        <f>G10+G12+G20+G24</f>
        <v>1446</v>
      </c>
      <c r="H25" s="10"/>
    </row>
    <row r="29" spans="1:8" ht="18.75" x14ac:dyDescent="0.3">
      <c r="A29" s="18" t="s">
        <v>169</v>
      </c>
      <c r="B29" s="18"/>
    </row>
    <row r="30" spans="1:8" ht="18.75" x14ac:dyDescent="0.3">
      <c r="A30" s="18" t="s">
        <v>0</v>
      </c>
      <c r="B30" s="18"/>
      <c r="D30" s="20"/>
      <c r="E30" s="20"/>
      <c r="F30" s="20"/>
      <c r="G30" s="20"/>
    </row>
    <row r="31" spans="1:8" ht="18.75" x14ac:dyDescent="0.3">
      <c r="A31" s="18" t="s">
        <v>1</v>
      </c>
      <c r="B31" s="18"/>
      <c r="D31" s="3"/>
      <c r="E31" s="3"/>
      <c r="F31" s="3"/>
      <c r="G31" s="3"/>
    </row>
    <row r="32" spans="1:8" ht="18.75" x14ac:dyDescent="0.3">
      <c r="A32" s="18" t="s">
        <v>131</v>
      </c>
      <c r="B32" s="18"/>
    </row>
    <row r="33" spans="1:8" ht="15.75" x14ac:dyDescent="0.25">
      <c r="A33" s="24" t="s">
        <v>2</v>
      </c>
      <c r="B33" s="25" t="s">
        <v>3</v>
      </c>
      <c r="C33" s="37" t="s">
        <v>4</v>
      </c>
      <c r="D33" s="38" t="s">
        <v>5</v>
      </c>
      <c r="E33" s="39"/>
      <c r="F33" s="40"/>
      <c r="G33" s="24" t="s">
        <v>6</v>
      </c>
      <c r="H33" s="24" t="s">
        <v>7</v>
      </c>
    </row>
    <row r="34" spans="1:8" ht="15.75" x14ac:dyDescent="0.25">
      <c r="A34" s="29"/>
      <c r="B34" s="30"/>
      <c r="C34" s="41"/>
      <c r="D34" s="31" t="s">
        <v>8</v>
      </c>
      <c r="E34" s="31" t="s">
        <v>9</v>
      </c>
      <c r="F34" s="31" t="s">
        <v>10</v>
      </c>
      <c r="G34" s="29"/>
      <c r="H34" s="29"/>
    </row>
    <row r="35" spans="1:8" ht="18.75" x14ac:dyDescent="0.3">
      <c r="A35" s="32" t="s">
        <v>34</v>
      </c>
      <c r="B35" s="5" t="s">
        <v>35</v>
      </c>
      <c r="C35" s="8" t="s">
        <v>17</v>
      </c>
      <c r="D35" s="10">
        <v>4.1100000000000003</v>
      </c>
      <c r="E35" s="10">
        <v>3.78</v>
      </c>
      <c r="F35" s="10">
        <v>12.07</v>
      </c>
      <c r="G35" s="10">
        <v>98.83</v>
      </c>
      <c r="H35" s="10">
        <v>99</v>
      </c>
    </row>
    <row r="36" spans="1:8" ht="18.75" x14ac:dyDescent="0.3">
      <c r="A36" s="14" t="s">
        <v>14</v>
      </c>
      <c r="B36" s="5" t="s">
        <v>36</v>
      </c>
      <c r="C36" s="8" t="s">
        <v>102</v>
      </c>
      <c r="D36" s="10">
        <v>4.49</v>
      </c>
      <c r="E36" s="10">
        <v>6.28</v>
      </c>
      <c r="F36" s="10">
        <v>8.08</v>
      </c>
      <c r="G36" s="10">
        <v>103</v>
      </c>
      <c r="H36" s="42" t="s">
        <v>59</v>
      </c>
    </row>
    <row r="37" spans="1:8" ht="18.75" x14ac:dyDescent="0.3">
      <c r="A37" s="14"/>
      <c r="B37" s="5" t="s">
        <v>97</v>
      </c>
      <c r="C37" s="8" t="s">
        <v>17</v>
      </c>
      <c r="D37" s="10">
        <v>0.04</v>
      </c>
      <c r="E37" s="10">
        <v>0.01</v>
      </c>
      <c r="F37" s="10">
        <v>8.32</v>
      </c>
      <c r="G37" s="10">
        <v>42.6</v>
      </c>
      <c r="H37" s="10">
        <v>411</v>
      </c>
    </row>
    <row r="38" spans="1:8" ht="18.75" x14ac:dyDescent="0.3">
      <c r="A38" s="14"/>
      <c r="B38" s="5" t="s">
        <v>18</v>
      </c>
      <c r="C38" s="34">
        <v>325</v>
      </c>
      <c r="D38" s="10">
        <f>SUM(D35:D37)</f>
        <v>8.64</v>
      </c>
      <c r="E38" s="10">
        <f t="shared" ref="E38:G38" si="4">SUM(E35:E37)</f>
        <v>10.07</v>
      </c>
      <c r="F38" s="10">
        <f t="shared" si="4"/>
        <v>28.47</v>
      </c>
      <c r="G38" s="10">
        <f t="shared" si="4"/>
        <v>244.42999999999998</v>
      </c>
      <c r="H38" s="10"/>
    </row>
    <row r="39" spans="1:8" ht="18.75" x14ac:dyDescent="0.3">
      <c r="A39" s="14" t="s">
        <v>19</v>
      </c>
      <c r="B39" s="5" t="s">
        <v>20</v>
      </c>
      <c r="C39" s="8" t="s">
        <v>75</v>
      </c>
      <c r="D39" s="10">
        <v>0.4</v>
      </c>
      <c r="E39" s="10">
        <v>0.4</v>
      </c>
      <c r="F39" s="10">
        <v>9.8000000000000007</v>
      </c>
      <c r="G39" s="10">
        <v>44</v>
      </c>
      <c r="H39" s="10">
        <v>386</v>
      </c>
    </row>
    <row r="40" spans="1:8" ht="18.75" x14ac:dyDescent="0.3">
      <c r="A40" s="14"/>
      <c r="B40" s="5" t="s">
        <v>18</v>
      </c>
      <c r="C40" s="34" t="str">
        <f>C39</f>
        <v>100</v>
      </c>
      <c r="D40" s="10">
        <f>SUM(D39)</f>
        <v>0.4</v>
      </c>
      <c r="E40" s="10">
        <f t="shared" ref="E40:G40" si="5">SUM(E39)</f>
        <v>0.4</v>
      </c>
      <c r="F40" s="10">
        <f t="shared" si="5"/>
        <v>9.8000000000000007</v>
      </c>
      <c r="G40" s="10">
        <f t="shared" si="5"/>
        <v>44</v>
      </c>
      <c r="H40" s="10"/>
    </row>
    <row r="41" spans="1:8" ht="18.75" x14ac:dyDescent="0.3">
      <c r="A41" s="14" t="s">
        <v>22</v>
      </c>
      <c r="B41" s="5" t="s">
        <v>98</v>
      </c>
      <c r="C41" s="8" t="s">
        <v>133</v>
      </c>
      <c r="D41" s="10">
        <v>1.33</v>
      </c>
      <c r="E41" s="10">
        <v>3.78</v>
      </c>
      <c r="F41" s="10">
        <v>8.0399999999999991</v>
      </c>
      <c r="G41" s="10">
        <v>71.599999999999994</v>
      </c>
      <c r="H41" s="10">
        <v>63</v>
      </c>
    </row>
    <row r="42" spans="1:8" ht="18.75" x14ac:dyDescent="0.3">
      <c r="A42" s="14"/>
      <c r="B42" s="5" t="s">
        <v>39</v>
      </c>
      <c r="C42" s="7">
        <v>35</v>
      </c>
      <c r="D42" s="15">
        <v>0.23</v>
      </c>
      <c r="E42" s="15">
        <v>0</v>
      </c>
      <c r="F42" s="15">
        <v>0.72</v>
      </c>
      <c r="G42" s="15">
        <v>3.64</v>
      </c>
      <c r="H42" s="10"/>
    </row>
    <row r="43" spans="1:8" ht="18.75" x14ac:dyDescent="0.3">
      <c r="A43" s="14"/>
      <c r="B43" s="5" t="s">
        <v>40</v>
      </c>
      <c r="C43" s="8" t="s">
        <v>145</v>
      </c>
      <c r="D43" s="10">
        <v>15.12</v>
      </c>
      <c r="E43" s="10">
        <v>12.76</v>
      </c>
      <c r="F43" s="10">
        <v>26.04</v>
      </c>
      <c r="G43" s="10">
        <v>304</v>
      </c>
      <c r="H43" s="10">
        <v>321</v>
      </c>
    </row>
    <row r="44" spans="1:8" ht="18.75" x14ac:dyDescent="0.3">
      <c r="A44" s="14"/>
      <c r="B44" s="5" t="s">
        <v>41</v>
      </c>
      <c r="C44" s="8" t="s">
        <v>17</v>
      </c>
      <c r="D44" s="10">
        <v>0.12</v>
      </c>
      <c r="E44" s="10">
        <v>0.12</v>
      </c>
      <c r="F44" s="10">
        <v>17.91</v>
      </c>
      <c r="G44" s="10">
        <v>73.2</v>
      </c>
      <c r="H44" s="10">
        <v>390</v>
      </c>
    </row>
    <row r="45" spans="1:8" ht="18.75" x14ac:dyDescent="0.3">
      <c r="A45" s="14"/>
      <c r="B45" s="5" t="s">
        <v>28</v>
      </c>
      <c r="C45" s="7">
        <v>15</v>
      </c>
      <c r="D45" s="10">
        <v>1.2</v>
      </c>
      <c r="E45" s="10">
        <v>0.22</v>
      </c>
      <c r="F45" s="10">
        <v>6.01</v>
      </c>
      <c r="G45" s="10">
        <v>30.9</v>
      </c>
      <c r="H45" s="10"/>
    </row>
    <row r="46" spans="1:8" ht="18.75" x14ac:dyDescent="0.3">
      <c r="A46" s="14"/>
      <c r="B46" s="5" t="s">
        <v>29</v>
      </c>
      <c r="C46" s="7">
        <v>25</v>
      </c>
      <c r="D46" s="2">
        <v>1.7</v>
      </c>
      <c r="E46" s="2">
        <v>0.33</v>
      </c>
      <c r="F46" s="2">
        <v>12.33</v>
      </c>
      <c r="G46" s="2">
        <v>59.06</v>
      </c>
      <c r="H46" s="10"/>
    </row>
    <row r="47" spans="1:8" ht="18.75" x14ac:dyDescent="0.3">
      <c r="A47" s="14"/>
      <c r="B47" s="5" t="s">
        <v>18</v>
      </c>
      <c r="C47" s="36">
        <v>542</v>
      </c>
      <c r="D47" s="10">
        <f>SUM(D41:D46)</f>
        <v>19.7</v>
      </c>
      <c r="E47" s="10">
        <f>SUM(E41:E46)</f>
        <v>17.209999999999997</v>
      </c>
      <c r="F47" s="10">
        <f>SUM(F41:F46)</f>
        <v>71.05</v>
      </c>
      <c r="G47" s="10">
        <f>SUM(G41:G46)</f>
        <v>542.4</v>
      </c>
      <c r="H47" s="10"/>
    </row>
    <row r="48" spans="1:8" ht="18.75" x14ac:dyDescent="0.3">
      <c r="A48" s="14" t="s">
        <v>30</v>
      </c>
      <c r="B48" s="5" t="s">
        <v>106</v>
      </c>
      <c r="C48" s="7">
        <v>150</v>
      </c>
      <c r="D48" s="10">
        <v>4.5</v>
      </c>
      <c r="E48" s="10">
        <v>3.75</v>
      </c>
      <c r="F48" s="10">
        <v>7.05</v>
      </c>
      <c r="G48" s="10">
        <v>79.5</v>
      </c>
      <c r="H48" s="10">
        <v>419</v>
      </c>
    </row>
    <row r="49" spans="1:8" ht="18.75" x14ac:dyDescent="0.3">
      <c r="A49" s="14"/>
      <c r="B49" s="5" t="s">
        <v>99</v>
      </c>
      <c r="C49" s="7">
        <v>50</v>
      </c>
      <c r="D49" s="10">
        <v>3.9</v>
      </c>
      <c r="E49" s="10">
        <v>3.06</v>
      </c>
      <c r="F49" s="10">
        <v>26.93</v>
      </c>
      <c r="G49" s="10">
        <v>151</v>
      </c>
      <c r="H49" s="10">
        <v>456</v>
      </c>
    </row>
    <row r="50" spans="1:8" ht="18.75" x14ac:dyDescent="0.3">
      <c r="A50" s="14"/>
      <c r="B50" s="5" t="s">
        <v>18</v>
      </c>
      <c r="C50" s="36">
        <f>C48+C49</f>
        <v>200</v>
      </c>
      <c r="D50" s="2">
        <f t="shared" ref="D50:G50" si="6">D48+D49</f>
        <v>8.4</v>
      </c>
      <c r="E50" s="2">
        <f t="shared" si="6"/>
        <v>6.8100000000000005</v>
      </c>
      <c r="F50" s="2">
        <f t="shared" si="6"/>
        <v>33.979999999999997</v>
      </c>
      <c r="G50" s="2">
        <f t="shared" si="6"/>
        <v>230.5</v>
      </c>
      <c r="H50" s="10">
        <f t="shared" ref="H50" si="7">SUM(H48:H49)</f>
        <v>875</v>
      </c>
    </row>
    <row r="51" spans="1:8" ht="18.75" x14ac:dyDescent="0.3">
      <c r="A51" s="14"/>
      <c r="B51" s="5" t="s">
        <v>33</v>
      </c>
      <c r="C51" s="7">
        <f>C38+C40+C47+C50</f>
        <v>1167</v>
      </c>
      <c r="D51" s="8">
        <f t="shared" ref="D51:G51" si="8">D38+D40+D47+D50</f>
        <v>37.14</v>
      </c>
      <c r="E51" s="8">
        <f t="shared" si="8"/>
        <v>34.49</v>
      </c>
      <c r="F51" s="8">
        <f t="shared" si="8"/>
        <v>143.29999999999998</v>
      </c>
      <c r="G51" s="8">
        <f t="shared" si="8"/>
        <v>1061.33</v>
      </c>
      <c r="H51" s="10"/>
    </row>
    <row r="55" spans="1:8" ht="18.75" x14ac:dyDescent="0.3">
      <c r="A55" s="18" t="s">
        <v>170</v>
      </c>
      <c r="B55" s="18"/>
    </row>
    <row r="56" spans="1:8" ht="18.75" x14ac:dyDescent="0.3">
      <c r="A56" s="18" t="s">
        <v>0</v>
      </c>
      <c r="B56" s="18"/>
      <c r="D56" s="20"/>
      <c r="E56" s="20"/>
      <c r="F56" s="20"/>
      <c r="G56" s="20"/>
    </row>
    <row r="57" spans="1:8" ht="18.75" x14ac:dyDescent="0.3">
      <c r="A57" s="18" t="s">
        <v>1</v>
      </c>
      <c r="B57" s="18"/>
    </row>
    <row r="58" spans="1:8" ht="18.75" x14ac:dyDescent="0.3">
      <c r="A58" s="18" t="s">
        <v>131</v>
      </c>
      <c r="B58" s="18"/>
    </row>
    <row r="59" spans="1:8" ht="15.75" x14ac:dyDescent="0.25">
      <c r="A59" s="24" t="s">
        <v>2</v>
      </c>
      <c r="B59" s="25" t="s">
        <v>3</v>
      </c>
      <c r="C59" s="37" t="s">
        <v>4</v>
      </c>
      <c r="D59" s="38" t="s">
        <v>5</v>
      </c>
      <c r="E59" s="39"/>
      <c r="F59" s="40"/>
      <c r="G59" s="24" t="s">
        <v>6</v>
      </c>
      <c r="H59" s="24" t="s">
        <v>7</v>
      </c>
    </row>
    <row r="60" spans="1:8" ht="15.75" x14ac:dyDescent="0.25">
      <c r="A60" s="29"/>
      <c r="B60" s="30"/>
      <c r="C60" s="41"/>
      <c r="D60" s="31" t="s">
        <v>8</v>
      </c>
      <c r="E60" s="31" t="s">
        <v>9</v>
      </c>
      <c r="F60" s="31" t="s">
        <v>10</v>
      </c>
      <c r="G60" s="29"/>
      <c r="H60" s="29"/>
    </row>
    <row r="61" spans="1:8" ht="18.75" x14ac:dyDescent="0.3">
      <c r="A61" s="32" t="s">
        <v>43</v>
      </c>
      <c r="B61" s="5" t="s">
        <v>100</v>
      </c>
      <c r="C61" s="8" t="s">
        <v>101</v>
      </c>
      <c r="D61" s="10">
        <v>16.079999999999998</v>
      </c>
      <c r="E61" s="10">
        <v>12.44</v>
      </c>
      <c r="F61" s="10">
        <v>15.89</v>
      </c>
      <c r="G61" s="10">
        <v>241.9</v>
      </c>
      <c r="H61" s="10">
        <v>251</v>
      </c>
    </row>
    <row r="62" spans="1:8" ht="18.75" x14ac:dyDescent="0.3">
      <c r="A62" s="14" t="s">
        <v>14</v>
      </c>
      <c r="B62" s="5" t="s">
        <v>36</v>
      </c>
      <c r="C62" s="43" t="s">
        <v>102</v>
      </c>
      <c r="D62" s="10">
        <v>1.64</v>
      </c>
      <c r="E62" s="10">
        <v>3.92</v>
      </c>
      <c r="F62" s="10">
        <v>8.08</v>
      </c>
      <c r="G62" s="10">
        <v>74.2</v>
      </c>
      <c r="H62" s="10">
        <v>1</v>
      </c>
    </row>
    <row r="63" spans="1:8" ht="18.75" x14ac:dyDescent="0.3">
      <c r="A63" s="14"/>
      <c r="B63" s="5" t="s">
        <v>103</v>
      </c>
      <c r="C63" s="8" t="s">
        <v>17</v>
      </c>
      <c r="D63" s="10">
        <v>2.34</v>
      </c>
      <c r="E63" s="10">
        <v>2</v>
      </c>
      <c r="F63" s="10">
        <v>10.63</v>
      </c>
      <c r="G63" s="10">
        <v>70</v>
      </c>
      <c r="H63" s="10">
        <v>414</v>
      </c>
    </row>
    <row r="64" spans="1:8" ht="18.75" x14ac:dyDescent="0.3">
      <c r="A64" s="14"/>
      <c r="B64" s="5" t="s">
        <v>18</v>
      </c>
      <c r="C64" s="36">
        <v>275</v>
      </c>
      <c r="D64" s="10">
        <f>SUM(D61:D63)</f>
        <v>20.059999999999999</v>
      </c>
      <c r="E64" s="10">
        <f t="shared" ref="E64:G64" si="9">SUM(E61:E63)</f>
        <v>18.36</v>
      </c>
      <c r="F64" s="10">
        <f t="shared" si="9"/>
        <v>34.6</v>
      </c>
      <c r="G64" s="10">
        <f t="shared" si="9"/>
        <v>386.1</v>
      </c>
      <c r="H64" s="10"/>
    </row>
    <row r="65" spans="1:8" ht="18.75" x14ac:dyDescent="0.3">
      <c r="A65" s="14" t="s">
        <v>19</v>
      </c>
      <c r="B65" s="5" t="s">
        <v>32</v>
      </c>
      <c r="C65" s="8" t="s">
        <v>17</v>
      </c>
      <c r="D65" s="10">
        <v>0.75</v>
      </c>
      <c r="E65" s="10">
        <v>0</v>
      </c>
      <c r="F65" s="10">
        <v>15.15</v>
      </c>
      <c r="G65" s="10">
        <v>64</v>
      </c>
      <c r="H65" s="10">
        <v>418</v>
      </c>
    </row>
    <row r="66" spans="1:8" ht="18.75" x14ac:dyDescent="0.3">
      <c r="A66" s="14"/>
      <c r="B66" s="5" t="s">
        <v>104</v>
      </c>
      <c r="C66" s="34" t="s">
        <v>17</v>
      </c>
      <c r="D66" s="10">
        <v>0.75</v>
      </c>
      <c r="E66" s="10">
        <v>0</v>
      </c>
      <c r="F66" s="10">
        <v>15.15</v>
      </c>
      <c r="G66" s="10">
        <v>64</v>
      </c>
      <c r="H66" s="10">
        <v>418</v>
      </c>
    </row>
    <row r="67" spans="1:8" ht="18.75" x14ac:dyDescent="0.3">
      <c r="A67" s="14" t="s">
        <v>22</v>
      </c>
      <c r="B67" s="5" t="s">
        <v>46</v>
      </c>
      <c r="C67" s="7">
        <v>150</v>
      </c>
      <c r="D67" s="15">
        <v>1.61</v>
      </c>
      <c r="E67" s="15">
        <v>1.7</v>
      </c>
      <c r="F67" s="15">
        <v>10.31</v>
      </c>
      <c r="G67" s="15">
        <v>62.85</v>
      </c>
      <c r="H67" s="10">
        <v>88</v>
      </c>
    </row>
    <row r="68" spans="1:8" ht="18.75" x14ac:dyDescent="0.3">
      <c r="A68" s="14"/>
      <c r="B68" s="5" t="s">
        <v>25</v>
      </c>
      <c r="C68" s="7">
        <v>35</v>
      </c>
      <c r="D68" s="15">
        <v>0.23</v>
      </c>
      <c r="E68" s="15">
        <v>0</v>
      </c>
      <c r="F68" s="15">
        <v>0.72</v>
      </c>
      <c r="G68" s="15">
        <v>3.64</v>
      </c>
      <c r="H68" s="10"/>
    </row>
    <row r="69" spans="1:8" ht="18.75" x14ac:dyDescent="0.3">
      <c r="A69" s="14"/>
      <c r="B69" s="5" t="s">
        <v>47</v>
      </c>
      <c r="C69" s="43" t="s">
        <v>125</v>
      </c>
      <c r="D69" s="10">
        <v>4.7699999999999996</v>
      </c>
      <c r="E69" s="10">
        <v>5.48</v>
      </c>
      <c r="F69" s="10">
        <v>6.03</v>
      </c>
      <c r="G69" s="10">
        <v>92.75</v>
      </c>
      <c r="H69" s="10">
        <v>304</v>
      </c>
    </row>
    <row r="70" spans="1:8" ht="18.75" x14ac:dyDescent="0.3">
      <c r="A70" s="14"/>
      <c r="B70" s="5" t="s">
        <v>48</v>
      </c>
      <c r="C70" s="8" t="s">
        <v>26</v>
      </c>
      <c r="D70" s="10">
        <v>2.04</v>
      </c>
      <c r="E70" s="10">
        <v>3.2</v>
      </c>
      <c r="F70" s="10">
        <v>13.62</v>
      </c>
      <c r="G70" s="10">
        <v>91.5</v>
      </c>
      <c r="H70" s="10">
        <v>339</v>
      </c>
    </row>
    <row r="71" spans="1:8" ht="18.75" x14ac:dyDescent="0.3">
      <c r="A71" s="14"/>
      <c r="B71" s="5" t="s">
        <v>49</v>
      </c>
      <c r="C71" s="8" t="s">
        <v>17</v>
      </c>
      <c r="D71" s="10">
        <v>0.33</v>
      </c>
      <c r="E71" s="10">
        <v>0.01</v>
      </c>
      <c r="F71" s="10">
        <v>20.82</v>
      </c>
      <c r="G71" s="10">
        <v>84.75</v>
      </c>
      <c r="H71" s="10">
        <v>394</v>
      </c>
    </row>
    <row r="72" spans="1:8" ht="18.75" x14ac:dyDescent="0.3">
      <c r="A72" s="14"/>
      <c r="B72" s="5" t="s">
        <v>28</v>
      </c>
      <c r="C72" s="7">
        <v>15</v>
      </c>
      <c r="D72" s="10">
        <v>1.2</v>
      </c>
      <c r="E72" s="10">
        <v>0.22</v>
      </c>
      <c r="F72" s="10">
        <v>6.01</v>
      </c>
      <c r="G72" s="10">
        <v>30.9</v>
      </c>
      <c r="H72" s="10"/>
    </row>
    <row r="73" spans="1:8" ht="18.75" x14ac:dyDescent="0.3">
      <c r="A73" s="14"/>
      <c r="B73" s="5" t="s">
        <v>29</v>
      </c>
      <c r="C73" s="7">
        <v>25</v>
      </c>
      <c r="D73" s="2">
        <v>1.7</v>
      </c>
      <c r="E73" s="2">
        <v>0.33</v>
      </c>
      <c r="F73" s="2">
        <v>12.33</v>
      </c>
      <c r="G73" s="2">
        <v>59.06</v>
      </c>
      <c r="H73" s="10"/>
    </row>
    <row r="74" spans="1:8" ht="18.75" x14ac:dyDescent="0.3">
      <c r="A74" s="14"/>
      <c r="B74" s="5" t="s">
        <v>18</v>
      </c>
      <c r="C74" s="36">
        <v>560</v>
      </c>
      <c r="D74" s="15">
        <f>D67+D68+D69+D70+D71+D72+D73</f>
        <v>11.879999999999997</v>
      </c>
      <c r="E74" s="15">
        <f t="shared" ref="E74:G74" si="10">E67+E68+E69+E70+E71+E72+E73</f>
        <v>10.940000000000001</v>
      </c>
      <c r="F74" s="15">
        <f t="shared" si="10"/>
        <v>69.84</v>
      </c>
      <c r="G74" s="15">
        <f t="shared" si="10"/>
        <v>425.45</v>
      </c>
      <c r="H74" s="10"/>
    </row>
    <row r="75" spans="1:8" ht="18.75" x14ac:dyDescent="0.3">
      <c r="A75" s="14" t="s">
        <v>30</v>
      </c>
      <c r="B75" s="5" t="s">
        <v>78</v>
      </c>
      <c r="C75" s="7">
        <v>150</v>
      </c>
      <c r="D75" s="10">
        <v>4.47</v>
      </c>
      <c r="E75" s="10">
        <v>4.0999999999999996</v>
      </c>
      <c r="F75" s="10">
        <v>12.81</v>
      </c>
      <c r="G75" s="10">
        <v>106.65</v>
      </c>
      <c r="H75" s="10">
        <v>101</v>
      </c>
    </row>
    <row r="76" spans="1:8" ht="18.75" x14ac:dyDescent="0.3">
      <c r="A76" s="14"/>
      <c r="B76" s="5" t="s">
        <v>50</v>
      </c>
      <c r="C76" s="44">
        <v>20</v>
      </c>
      <c r="D76" s="10">
        <v>1.45</v>
      </c>
      <c r="E76" s="10">
        <v>1.84</v>
      </c>
      <c r="F76" s="10">
        <v>15.36</v>
      </c>
      <c r="G76" s="10">
        <v>83.92</v>
      </c>
      <c r="H76" s="10">
        <v>489</v>
      </c>
    </row>
    <row r="77" spans="1:8" ht="18.75" x14ac:dyDescent="0.3">
      <c r="A77" s="14"/>
      <c r="B77" s="5" t="s">
        <v>97</v>
      </c>
      <c r="C77" s="7">
        <v>150</v>
      </c>
      <c r="D77" s="10">
        <v>0.04</v>
      </c>
      <c r="E77" s="10">
        <v>0.01</v>
      </c>
      <c r="F77" s="10">
        <v>8.32</v>
      </c>
      <c r="G77" s="10">
        <v>42.6</v>
      </c>
      <c r="H77" s="10">
        <v>411</v>
      </c>
    </row>
    <row r="78" spans="1:8" ht="18.75" x14ac:dyDescent="0.3">
      <c r="A78" s="14"/>
      <c r="B78" s="5" t="s">
        <v>18</v>
      </c>
      <c r="C78" s="36">
        <f>C75+C76+C77</f>
        <v>320</v>
      </c>
      <c r="D78" s="10">
        <f>SUM(D75:D77)</f>
        <v>5.96</v>
      </c>
      <c r="E78" s="10">
        <f>SUM(E75:E77)</f>
        <v>5.9499999999999993</v>
      </c>
      <c r="F78" s="10">
        <f>SUM(F75:F77)</f>
        <v>36.49</v>
      </c>
      <c r="G78" s="10">
        <f>SUM(G75:G77)</f>
        <v>233.17</v>
      </c>
      <c r="H78" s="10"/>
    </row>
    <row r="79" spans="1:8" ht="18.75" x14ac:dyDescent="0.3">
      <c r="A79" s="14"/>
      <c r="B79" s="5" t="s">
        <v>33</v>
      </c>
      <c r="C79" s="7">
        <f>C64+C66+C74+C78</f>
        <v>1305</v>
      </c>
      <c r="D79" s="10">
        <f>D64+D66+D74+D78</f>
        <v>38.65</v>
      </c>
      <c r="E79" s="10">
        <f>E64+E66+E74+E78</f>
        <v>35.25</v>
      </c>
      <c r="F79" s="10">
        <f>F64+F66+F74+F78</f>
        <v>156.08000000000001</v>
      </c>
      <c r="G79" s="10">
        <f>G64+G66+G74+G78</f>
        <v>1108.72</v>
      </c>
      <c r="H79" s="10"/>
    </row>
    <row r="83" spans="1:8" ht="18.75" x14ac:dyDescent="0.3">
      <c r="A83" s="18" t="s">
        <v>171</v>
      </c>
      <c r="B83" s="18"/>
    </row>
    <row r="84" spans="1:8" ht="18.75" x14ac:dyDescent="0.3">
      <c r="A84" s="18" t="s">
        <v>0</v>
      </c>
      <c r="B84" s="18"/>
    </row>
    <row r="85" spans="1:8" ht="18.75" x14ac:dyDescent="0.3">
      <c r="A85" s="18" t="s">
        <v>1</v>
      </c>
      <c r="B85" s="18"/>
      <c r="D85" s="20"/>
      <c r="E85" s="20"/>
      <c r="F85" s="20"/>
      <c r="G85" s="20"/>
    </row>
    <row r="86" spans="1:8" ht="18.75" x14ac:dyDescent="0.3">
      <c r="A86" s="18" t="s">
        <v>131</v>
      </c>
      <c r="B86" s="18"/>
    </row>
    <row r="87" spans="1:8" ht="15.75" x14ac:dyDescent="0.25">
      <c r="A87" s="24" t="s">
        <v>2</v>
      </c>
      <c r="B87" s="25" t="s">
        <v>3</v>
      </c>
      <c r="C87" s="37" t="s">
        <v>4</v>
      </c>
      <c r="D87" s="38" t="s">
        <v>5</v>
      </c>
      <c r="E87" s="39"/>
      <c r="F87" s="40"/>
      <c r="G87" s="24" t="s">
        <v>6</v>
      </c>
      <c r="H87" s="24" t="s">
        <v>7</v>
      </c>
    </row>
    <row r="88" spans="1:8" ht="15.75" x14ac:dyDescent="0.25">
      <c r="A88" s="29"/>
      <c r="B88" s="30"/>
      <c r="C88" s="41"/>
      <c r="D88" s="31" t="s">
        <v>8</v>
      </c>
      <c r="E88" s="31" t="s">
        <v>9</v>
      </c>
      <c r="F88" s="31" t="s">
        <v>10</v>
      </c>
      <c r="G88" s="29"/>
      <c r="H88" s="29"/>
    </row>
    <row r="89" spans="1:8" ht="18.75" x14ac:dyDescent="0.3">
      <c r="A89" s="32" t="s">
        <v>52</v>
      </c>
      <c r="B89" s="5" t="s">
        <v>53</v>
      </c>
      <c r="C89" s="8" t="s">
        <v>17</v>
      </c>
      <c r="D89" s="10">
        <v>4.3099999999999996</v>
      </c>
      <c r="E89" s="10">
        <v>3.91</v>
      </c>
      <c r="F89" s="10">
        <v>14.13</v>
      </c>
      <c r="G89" s="10">
        <v>108.9</v>
      </c>
      <c r="H89" s="10">
        <v>100</v>
      </c>
    </row>
    <row r="90" spans="1:8" ht="18.75" x14ac:dyDescent="0.3">
      <c r="A90" s="14" t="s">
        <v>14</v>
      </c>
      <c r="B90" s="5" t="s">
        <v>96</v>
      </c>
      <c r="C90" s="8" t="s">
        <v>146</v>
      </c>
      <c r="D90" s="10">
        <v>4.49</v>
      </c>
      <c r="E90" s="10">
        <v>6.28</v>
      </c>
      <c r="F90" s="10">
        <v>8.08</v>
      </c>
      <c r="G90" s="10">
        <v>103</v>
      </c>
      <c r="H90" s="45" t="s">
        <v>59</v>
      </c>
    </row>
    <row r="91" spans="1:8" ht="18.75" x14ac:dyDescent="0.3">
      <c r="A91" s="14"/>
      <c r="B91" s="5" t="s">
        <v>97</v>
      </c>
      <c r="C91" s="7">
        <v>150</v>
      </c>
      <c r="D91" s="10">
        <v>0.04</v>
      </c>
      <c r="E91" s="10">
        <v>0.01</v>
      </c>
      <c r="F91" s="10">
        <v>8.32</v>
      </c>
      <c r="G91" s="10">
        <v>42.6</v>
      </c>
      <c r="H91" s="10">
        <v>411</v>
      </c>
    </row>
    <row r="92" spans="1:8" ht="18.75" x14ac:dyDescent="0.3">
      <c r="A92" s="14"/>
      <c r="B92" s="5" t="s">
        <v>18</v>
      </c>
      <c r="C92" s="36">
        <v>333</v>
      </c>
      <c r="D92" s="10">
        <f>SUM(D89:D91)</f>
        <v>8.84</v>
      </c>
      <c r="E92" s="10">
        <f t="shared" ref="E92:G92" si="11">SUM(E89:E91)</f>
        <v>10.200000000000001</v>
      </c>
      <c r="F92" s="10">
        <f t="shared" si="11"/>
        <v>30.53</v>
      </c>
      <c r="G92" s="10">
        <f t="shared" si="11"/>
        <v>254.5</v>
      </c>
      <c r="H92" s="10"/>
    </row>
    <row r="93" spans="1:8" ht="18.75" x14ac:dyDescent="0.3">
      <c r="A93" s="14" t="s">
        <v>19</v>
      </c>
      <c r="B93" s="5" t="s">
        <v>20</v>
      </c>
      <c r="C93" s="7" t="s">
        <v>75</v>
      </c>
      <c r="D93" s="10">
        <v>0.4</v>
      </c>
      <c r="E93" s="10">
        <v>0.4</v>
      </c>
      <c r="F93" s="10">
        <v>9.8000000000000007</v>
      </c>
      <c r="G93" s="10">
        <v>44</v>
      </c>
      <c r="H93" s="10">
        <v>386</v>
      </c>
    </row>
    <row r="94" spans="1:8" ht="18.75" x14ac:dyDescent="0.3">
      <c r="A94" s="14"/>
      <c r="B94" s="5" t="s">
        <v>18</v>
      </c>
      <c r="C94" s="36">
        <v>100</v>
      </c>
      <c r="D94" s="10">
        <f>SUM(D93)</f>
        <v>0.4</v>
      </c>
      <c r="E94" s="10">
        <f t="shared" ref="E94:G94" si="12">SUM(E93)</f>
        <v>0.4</v>
      </c>
      <c r="F94" s="10">
        <f t="shared" si="12"/>
        <v>9.8000000000000007</v>
      </c>
      <c r="G94" s="10">
        <f t="shared" si="12"/>
        <v>44</v>
      </c>
      <c r="H94" s="10"/>
    </row>
    <row r="95" spans="1:8" ht="18.75" x14ac:dyDescent="0.3">
      <c r="A95" s="14" t="s">
        <v>22</v>
      </c>
      <c r="B95" s="5" t="s">
        <v>108</v>
      </c>
      <c r="C95" s="8" t="s">
        <v>133</v>
      </c>
      <c r="D95" s="15">
        <v>1.1599999999999999</v>
      </c>
      <c r="E95" s="15">
        <v>3.68</v>
      </c>
      <c r="F95" s="15">
        <v>5.27</v>
      </c>
      <c r="G95" s="15">
        <v>58.85</v>
      </c>
      <c r="H95" s="10">
        <v>75</v>
      </c>
    </row>
    <row r="96" spans="1:8" ht="18.75" x14ac:dyDescent="0.3">
      <c r="A96" s="14"/>
      <c r="B96" s="5" t="s">
        <v>39</v>
      </c>
      <c r="C96" s="7">
        <v>35</v>
      </c>
      <c r="D96" s="15">
        <v>0.23</v>
      </c>
      <c r="E96" s="15">
        <v>0</v>
      </c>
      <c r="F96" s="15">
        <v>0.72</v>
      </c>
      <c r="G96" s="15">
        <v>3.64</v>
      </c>
      <c r="H96" s="10"/>
    </row>
    <row r="97" spans="1:8" ht="18.75" x14ac:dyDescent="0.3">
      <c r="A97" s="14"/>
      <c r="B97" s="5" t="s">
        <v>54</v>
      </c>
      <c r="C97" s="44">
        <v>60</v>
      </c>
      <c r="D97" s="15">
        <v>9.24</v>
      </c>
      <c r="E97" s="15">
        <v>6.19</v>
      </c>
      <c r="F97" s="15">
        <v>6.11</v>
      </c>
      <c r="G97" s="15">
        <v>117.61</v>
      </c>
      <c r="H97" s="10">
        <v>306</v>
      </c>
    </row>
    <row r="98" spans="1:8" ht="18.75" x14ac:dyDescent="0.3">
      <c r="A98" s="14"/>
      <c r="B98" s="5" t="s">
        <v>114</v>
      </c>
      <c r="C98" s="7">
        <v>110</v>
      </c>
      <c r="D98" s="15">
        <v>4.2</v>
      </c>
      <c r="E98" s="15">
        <v>3.52</v>
      </c>
      <c r="F98" s="15">
        <v>27.78</v>
      </c>
      <c r="G98" s="15">
        <v>154.55000000000001</v>
      </c>
      <c r="H98" s="10">
        <v>182</v>
      </c>
    </row>
    <row r="99" spans="1:8" ht="18.75" x14ac:dyDescent="0.3">
      <c r="A99" s="14"/>
      <c r="B99" s="5" t="s">
        <v>55</v>
      </c>
      <c r="C99" s="7" t="s">
        <v>17</v>
      </c>
      <c r="D99" s="10">
        <v>0.75</v>
      </c>
      <c r="E99" s="10">
        <v>15.15</v>
      </c>
      <c r="F99" s="10">
        <v>11.17</v>
      </c>
      <c r="G99" s="10">
        <v>64</v>
      </c>
      <c r="H99" s="10">
        <v>418</v>
      </c>
    </row>
    <row r="100" spans="1:8" ht="18.75" x14ac:dyDescent="0.3">
      <c r="A100" s="14"/>
      <c r="B100" s="5" t="s">
        <v>28</v>
      </c>
      <c r="C100" s="7" t="s">
        <v>56</v>
      </c>
      <c r="D100" s="10">
        <v>1.2</v>
      </c>
      <c r="E100" s="10">
        <v>0.22</v>
      </c>
      <c r="F100" s="10">
        <v>6.01</v>
      </c>
      <c r="G100" s="10">
        <v>30.9</v>
      </c>
      <c r="H100" s="10"/>
    </row>
    <row r="101" spans="1:8" ht="18.75" x14ac:dyDescent="0.3">
      <c r="A101" s="14"/>
      <c r="B101" s="5" t="s">
        <v>29</v>
      </c>
      <c r="C101" s="7">
        <v>25</v>
      </c>
      <c r="D101" s="2">
        <v>1.7</v>
      </c>
      <c r="E101" s="2">
        <v>0.33</v>
      </c>
      <c r="F101" s="2">
        <v>12.33</v>
      </c>
      <c r="G101" s="2">
        <v>59.06</v>
      </c>
      <c r="H101" s="10"/>
    </row>
    <row r="102" spans="1:8" ht="18.75" x14ac:dyDescent="0.3">
      <c r="A102" s="14"/>
      <c r="B102" s="5" t="s">
        <v>18</v>
      </c>
      <c r="C102" s="36">
        <v>552</v>
      </c>
      <c r="D102" s="15">
        <f>SUM(D95:D101)</f>
        <v>18.48</v>
      </c>
      <c r="E102" s="15">
        <f t="shared" ref="E102:G102" si="13">SUM(E95:E101)</f>
        <v>29.089999999999996</v>
      </c>
      <c r="F102" s="15">
        <f t="shared" si="13"/>
        <v>69.39</v>
      </c>
      <c r="G102" s="15">
        <f t="shared" si="13"/>
        <v>488.60999999999996</v>
      </c>
      <c r="H102" s="10"/>
    </row>
    <row r="103" spans="1:8" ht="18.75" x14ac:dyDescent="0.3">
      <c r="A103" s="14" t="s">
        <v>30</v>
      </c>
      <c r="B103" s="5" t="s">
        <v>57</v>
      </c>
      <c r="C103" s="7" t="s">
        <v>31</v>
      </c>
      <c r="D103" s="10">
        <v>3.68</v>
      </c>
      <c r="E103" s="10">
        <v>1.96</v>
      </c>
      <c r="F103" s="10">
        <v>25.77</v>
      </c>
      <c r="G103" s="10">
        <v>135.51</v>
      </c>
      <c r="H103" s="10" t="s">
        <v>58</v>
      </c>
    </row>
    <row r="104" spans="1:8" ht="18.75" x14ac:dyDescent="0.3">
      <c r="A104" s="14"/>
      <c r="B104" s="5" t="s">
        <v>109</v>
      </c>
      <c r="C104" s="7">
        <v>150</v>
      </c>
      <c r="D104" s="10">
        <v>4.3499999999999996</v>
      </c>
      <c r="E104" s="10">
        <v>3.75</v>
      </c>
      <c r="F104" s="10">
        <v>6</v>
      </c>
      <c r="G104" s="10">
        <v>75</v>
      </c>
      <c r="H104" s="10">
        <v>420</v>
      </c>
    </row>
    <row r="105" spans="1:8" ht="18.75" x14ac:dyDescent="0.3">
      <c r="A105" s="14"/>
      <c r="B105" s="5" t="s">
        <v>18</v>
      </c>
      <c r="C105" s="36" t="s">
        <v>24</v>
      </c>
      <c r="D105" s="10">
        <f>SUM(D103:D104)</f>
        <v>8.0299999999999994</v>
      </c>
      <c r="E105" s="10">
        <f t="shared" ref="E105:G105" si="14">SUM(E103:E104)</f>
        <v>5.71</v>
      </c>
      <c r="F105" s="10">
        <f t="shared" si="14"/>
        <v>31.77</v>
      </c>
      <c r="G105" s="10">
        <f t="shared" si="14"/>
        <v>210.51</v>
      </c>
      <c r="H105" s="10"/>
    </row>
    <row r="106" spans="1:8" ht="18.75" x14ac:dyDescent="0.3">
      <c r="A106" s="14"/>
      <c r="B106" s="5" t="s">
        <v>33</v>
      </c>
      <c r="C106" s="7">
        <f>C92+C94+C102+C105</f>
        <v>1185</v>
      </c>
      <c r="D106" s="10">
        <f>D92+D94+D102+D105</f>
        <v>35.75</v>
      </c>
      <c r="E106" s="10">
        <f>E92+E94+E102+E105</f>
        <v>45.4</v>
      </c>
      <c r="F106" s="10">
        <f>F92+F94+F102+F105</f>
        <v>141.49</v>
      </c>
      <c r="G106" s="10">
        <f>G92+G94+G102+G105</f>
        <v>997.61999999999989</v>
      </c>
      <c r="H106" s="10"/>
    </row>
    <row r="109" spans="1:8" ht="18.75" x14ac:dyDescent="0.3">
      <c r="A109" s="18" t="s">
        <v>172</v>
      </c>
      <c r="B109" s="18"/>
    </row>
    <row r="110" spans="1:8" ht="18.75" x14ac:dyDescent="0.3">
      <c r="A110" s="18" t="s">
        <v>0</v>
      </c>
      <c r="B110" s="18"/>
    </row>
    <row r="111" spans="1:8" ht="18.75" x14ac:dyDescent="0.3">
      <c r="A111" s="18" t="s">
        <v>1</v>
      </c>
      <c r="B111" s="18"/>
      <c r="C111" s="19"/>
      <c r="D111" s="20"/>
      <c r="E111" s="20"/>
      <c r="F111" s="20"/>
      <c r="G111" s="20"/>
    </row>
    <row r="112" spans="1:8" ht="18.75" x14ac:dyDescent="0.3">
      <c r="A112" s="18" t="s">
        <v>131</v>
      </c>
      <c r="B112" s="18"/>
    </row>
    <row r="113" spans="1:8" ht="15.75" x14ac:dyDescent="0.25">
      <c r="A113" s="24" t="s">
        <v>2</v>
      </c>
      <c r="B113" s="25" t="s">
        <v>3</v>
      </c>
      <c r="C113" s="37" t="s">
        <v>4</v>
      </c>
      <c r="D113" s="38" t="s">
        <v>5</v>
      </c>
      <c r="E113" s="39"/>
      <c r="F113" s="40"/>
      <c r="G113" s="24" t="s">
        <v>6</v>
      </c>
      <c r="H113" s="24" t="s">
        <v>7</v>
      </c>
    </row>
    <row r="114" spans="1:8" ht="15.75" x14ac:dyDescent="0.25">
      <c r="A114" s="29"/>
      <c r="B114" s="30"/>
      <c r="C114" s="41"/>
      <c r="D114" s="31" t="s">
        <v>8</v>
      </c>
      <c r="E114" s="31" t="s">
        <v>9</v>
      </c>
      <c r="F114" s="31" t="s">
        <v>10</v>
      </c>
      <c r="G114" s="29"/>
      <c r="H114" s="29"/>
    </row>
    <row r="115" spans="1:8" ht="18.75" x14ac:dyDescent="0.3">
      <c r="A115" s="32" t="s">
        <v>52</v>
      </c>
      <c r="B115" s="5" t="s">
        <v>110</v>
      </c>
      <c r="C115" s="8" t="s">
        <v>21</v>
      </c>
      <c r="D115" s="10">
        <v>7.05</v>
      </c>
      <c r="E115" s="10">
        <v>13.58</v>
      </c>
      <c r="F115" s="10">
        <v>1.35</v>
      </c>
      <c r="G115" s="10">
        <v>156.30000000000001</v>
      </c>
      <c r="H115" s="10">
        <v>229</v>
      </c>
    </row>
    <row r="116" spans="1:8" ht="18.75" x14ac:dyDescent="0.3">
      <c r="A116" s="14" t="s">
        <v>14</v>
      </c>
      <c r="B116" s="5" t="s">
        <v>147</v>
      </c>
      <c r="C116" s="8" t="s">
        <v>31</v>
      </c>
      <c r="D116" s="10">
        <v>0.7</v>
      </c>
      <c r="E116" s="10">
        <v>2.5299999999999998</v>
      </c>
      <c r="F116" s="10">
        <v>4.5</v>
      </c>
      <c r="G116" s="10">
        <v>43.7</v>
      </c>
      <c r="H116" s="10">
        <v>21</v>
      </c>
    </row>
    <row r="117" spans="1:8" ht="18.75" x14ac:dyDescent="0.3">
      <c r="A117" s="14"/>
      <c r="B117" s="5" t="s">
        <v>165</v>
      </c>
      <c r="C117" s="8" t="s">
        <v>148</v>
      </c>
      <c r="D117" s="10">
        <v>3.49</v>
      </c>
      <c r="E117" s="10">
        <v>6.28</v>
      </c>
      <c r="F117" s="10">
        <v>8.08</v>
      </c>
      <c r="G117" s="10">
        <v>103</v>
      </c>
      <c r="H117" s="10" t="s">
        <v>59</v>
      </c>
    </row>
    <row r="118" spans="1:8" ht="18.75" x14ac:dyDescent="0.3">
      <c r="A118" s="14"/>
      <c r="B118" s="5" t="s">
        <v>44</v>
      </c>
      <c r="C118" s="8" t="s">
        <v>17</v>
      </c>
      <c r="D118" s="10">
        <v>2.34</v>
      </c>
      <c r="E118" s="10">
        <v>2</v>
      </c>
      <c r="F118" s="10">
        <v>10.36</v>
      </c>
      <c r="G118" s="10">
        <v>70</v>
      </c>
      <c r="H118" s="10">
        <v>416</v>
      </c>
    </row>
    <row r="119" spans="1:8" ht="18.75" x14ac:dyDescent="0.3">
      <c r="A119" s="14"/>
      <c r="B119" s="5" t="s">
        <v>18</v>
      </c>
      <c r="C119" s="36">
        <v>307.5</v>
      </c>
      <c r="D119" s="35">
        <f>SUM(D115:D118)</f>
        <v>13.58</v>
      </c>
      <c r="E119" s="35">
        <f>SUM(E115:E118)</f>
        <v>24.39</v>
      </c>
      <c r="F119" s="35">
        <f>SUM(F115:F118)</f>
        <v>24.29</v>
      </c>
      <c r="G119" s="35">
        <f>SUM(G115:G118)</f>
        <v>373</v>
      </c>
      <c r="H119" s="35"/>
    </row>
    <row r="120" spans="1:8" ht="18.75" x14ac:dyDescent="0.3">
      <c r="A120" s="14" t="s">
        <v>19</v>
      </c>
      <c r="B120" s="5" t="s">
        <v>20</v>
      </c>
      <c r="C120" s="7" t="s">
        <v>75</v>
      </c>
      <c r="D120" s="10">
        <v>0.4</v>
      </c>
      <c r="E120" s="10">
        <v>0.4</v>
      </c>
      <c r="F120" s="10">
        <v>9.8000000000000007</v>
      </c>
      <c r="G120" s="10">
        <v>44</v>
      </c>
      <c r="H120" s="10">
        <v>386</v>
      </c>
    </row>
    <row r="121" spans="1:8" ht="18.75" x14ac:dyDescent="0.3">
      <c r="A121" s="14"/>
      <c r="B121" s="46" t="s">
        <v>18</v>
      </c>
      <c r="C121" s="36">
        <v>100</v>
      </c>
      <c r="D121" s="35">
        <f>SUM(D120)</f>
        <v>0.4</v>
      </c>
      <c r="E121" s="35">
        <f t="shared" ref="E121:G121" si="15">SUM(E120)</f>
        <v>0.4</v>
      </c>
      <c r="F121" s="35">
        <f t="shared" si="15"/>
        <v>9.8000000000000007</v>
      </c>
      <c r="G121" s="35">
        <f t="shared" si="15"/>
        <v>44</v>
      </c>
      <c r="H121" s="35"/>
    </row>
    <row r="122" spans="1:8" ht="18.75" x14ac:dyDescent="0.3">
      <c r="A122" s="14" t="s">
        <v>22</v>
      </c>
      <c r="B122" s="5" t="s">
        <v>60</v>
      </c>
      <c r="C122" s="8" t="s">
        <v>113</v>
      </c>
      <c r="D122" s="15">
        <v>7.04</v>
      </c>
      <c r="E122" s="15">
        <v>4.76</v>
      </c>
      <c r="F122" s="15">
        <v>9.66</v>
      </c>
      <c r="G122" s="15">
        <v>109.82</v>
      </c>
      <c r="H122" s="10" t="s">
        <v>61</v>
      </c>
    </row>
    <row r="123" spans="1:8" ht="18.75" x14ac:dyDescent="0.3">
      <c r="A123" s="14"/>
      <c r="B123" s="5" t="s">
        <v>166</v>
      </c>
      <c r="C123" s="7">
        <v>35</v>
      </c>
      <c r="D123" s="15">
        <v>0.31</v>
      </c>
      <c r="E123" s="15">
        <v>1.44</v>
      </c>
      <c r="F123" s="15">
        <v>3.2</v>
      </c>
      <c r="G123" s="15">
        <v>27.08</v>
      </c>
      <c r="H123" s="10">
        <v>34</v>
      </c>
    </row>
    <row r="124" spans="1:8" ht="18.75" x14ac:dyDescent="0.3">
      <c r="A124" s="14"/>
      <c r="B124" s="5" t="s">
        <v>112</v>
      </c>
      <c r="C124" s="7">
        <v>60</v>
      </c>
      <c r="D124" s="15">
        <v>7.65</v>
      </c>
      <c r="E124" s="15">
        <v>1.1599999999999999</v>
      </c>
      <c r="F124" s="15">
        <v>5.28</v>
      </c>
      <c r="G124" s="15">
        <v>62.15</v>
      </c>
      <c r="H124" s="10">
        <v>271</v>
      </c>
    </row>
    <row r="125" spans="1:8" ht="18.75" x14ac:dyDescent="0.3">
      <c r="A125" s="14"/>
      <c r="B125" s="5" t="s">
        <v>48</v>
      </c>
      <c r="C125" s="8" t="s">
        <v>26</v>
      </c>
      <c r="D125" s="10">
        <v>2.04</v>
      </c>
      <c r="E125" s="10">
        <v>3.2</v>
      </c>
      <c r="F125" s="10">
        <v>13.62</v>
      </c>
      <c r="G125" s="10">
        <v>91.5</v>
      </c>
      <c r="H125" s="10">
        <v>339</v>
      </c>
    </row>
    <row r="126" spans="1:8" ht="18.75" x14ac:dyDescent="0.3">
      <c r="A126" s="14"/>
      <c r="B126" s="5" t="s">
        <v>49</v>
      </c>
      <c r="C126" s="8" t="s">
        <v>17</v>
      </c>
      <c r="D126" s="10">
        <v>0.33</v>
      </c>
      <c r="E126" s="10">
        <v>0.01</v>
      </c>
      <c r="F126" s="10">
        <v>20.22</v>
      </c>
      <c r="G126" s="10">
        <v>87.55</v>
      </c>
      <c r="H126" s="10">
        <v>394</v>
      </c>
    </row>
    <row r="127" spans="1:8" ht="18.75" x14ac:dyDescent="0.3">
      <c r="A127" s="14"/>
      <c r="B127" s="5" t="s">
        <v>28</v>
      </c>
      <c r="C127" s="8" t="s">
        <v>56</v>
      </c>
      <c r="D127" s="10">
        <v>1.2</v>
      </c>
      <c r="E127" s="10">
        <v>0.22</v>
      </c>
      <c r="F127" s="10">
        <v>6.01</v>
      </c>
      <c r="G127" s="10">
        <v>30.9</v>
      </c>
      <c r="H127" s="10"/>
    </row>
    <row r="128" spans="1:8" ht="18.75" x14ac:dyDescent="0.3">
      <c r="A128" s="14"/>
      <c r="B128" s="5" t="s">
        <v>29</v>
      </c>
      <c r="C128" s="7">
        <v>25</v>
      </c>
      <c r="D128" s="2">
        <v>1.7</v>
      </c>
      <c r="E128" s="2">
        <v>0.33</v>
      </c>
      <c r="F128" s="2">
        <v>12.33</v>
      </c>
      <c r="G128" s="2">
        <v>59.06</v>
      </c>
      <c r="H128" s="10"/>
    </row>
    <row r="129" spans="1:9" ht="18.75" x14ac:dyDescent="0.3">
      <c r="A129" s="14"/>
      <c r="B129" s="5" t="s">
        <v>18</v>
      </c>
      <c r="C129" s="36">
        <v>560</v>
      </c>
      <c r="D129" s="35">
        <f>SUM(D122:D128)</f>
        <v>20.269999999999996</v>
      </c>
      <c r="E129" s="35">
        <f t="shared" ref="E129:G129" si="16">SUM(E122:E128)</f>
        <v>11.12</v>
      </c>
      <c r="F129" s="35">
        <f t="shared" si="16"/>
        <v>70.319999999999993</v>
      </c>
      <c r="G129" s="35">
        <f t="shared" si="16"/>
        <v>468.05999999999995</v>
      </c>
      <c r="H129" s="35"/>
    </row>
    <row r="130" spans="1:9" ht="18.75" x14ac:dyDescent="0.3">
      <c r="A130" s="14" t="s">
        <v>30</v>
      </c>
      <c r="B130" s="5" t="s">
        <v>63</v>
      </c>
      <c r="C130" s="7">
        <v>50</v>
      </c>
      <c r="D130" s="2">
        <v>4.18</v>
      </c>
      <c r="E130" s="2">
        <v>2.34</v>
      </c>
      <c r="F130" s="2">
        <v>19.649999999999999</v>
      </c>
      <c r="G130" s="2">
        <v>116.67</v>
      </c>
      <c r="H130" s="10">
        <v>457</v>
      </c>
    </row>
    <row r="131" spans="1:9" ht="18.75" x14ac:dyDescent="0.3">
      <c r="A131" s="14"/>
      <c r="B131" s="5" t="s">
        <v>42</v>
      </c>
      <c r="C131" s="7" t="s">
        <v>17</v>
      </c>
      <c r="D131" s="10">
        <v>4.3499999999999996</v>
      </c>
      <c r="E131" s="10">
        <v>3.75</v>
      </c>
      <c r="F131" s="15">
        <v>6</v>
      </c>
      <c r="G131" s="10">
        <v>70</v>
      </c>
      <c r="H131" s="10">
        <v>1.05</v>
      </c>
    </row>
    <row r="132" spans="1:9" ht="18.75" x14ac:dyDescent="0.3">
      <c r="A132" s="14"/>
      <c r="B132" s="5" t="s">
        <v>18</v>
      </c>
      <c r="C132" s="36">
        <v>200</v>
      </c>
      <c r="D132" s="35">
        <f>SUM(D130:D131)</f>
        <v>8.5299999999999994</v>
      </c>
      <c r="E132" s="35">
        <f t="shared" ref="E132:H132" si="17">SUM(E130:E131)</f>
        <v>6.09</v>
      </c>
      <c r="F132" s="35">
        <f t="shared" si="17"/>
        <v>25.65</v>
      </c>
      <c r="G132" s="35">
        <f t="shared" si="17"/>
        <v>186.67000000000002</v>
      </c>
      <c r="H132" s="35">
        <f t="shared" si="17"/>
        <v>458.05</v>
      </c>
    </row>
    <row r="133" spans="1:9" ht="18.75" x14ac:dyDescent="0.3">
      <c r="A133" s="14"/>
      <c r="B133" s="5" t="s">
        <v>33</v>
      </c>
      <c r="C133" s="7">
        <f>C119+C121+C129+C132</f>
        <v>1167.5</v>
      </c>
      <c r="D133" s="10">
        <f>D119+D121+D129+D132</f>
        <v>42.78</v>
      </c>
      <c r="E133" s="10">
        <f t="shared" ref="E133:G133" si="18">E119+E121+E129+E132</f>
        <v>42</v>
      </c>
      <c r="F133" s="10">
        <f t="shared" si="18"/>
        <v>130.06</v>
      </c>
      <c r="G133" s="10">
        <f t="shared" si="18"/>
        <v>1071.73</v>
      </c>
      <c r="H133" s="10"/>
    </row>
    <row r="134" spans="1:9" ht="18.75" x14ac:dyDescent="0.3">
      <c r="A134" s="47"/>
      <c r="B134" s="48"/>
      <c r="C134" s="19"/>
      <c r="D134" s="20"/>
      <c r="E134" s="20"/>
      <c r="F134" s="20"/>
      <c r="G134" s="20"/>
      <c r="H134" s="20"/>
    </row>
    <row r="137" spans="1:9" ht="18.75" x14ac:dyDescent="0.3">
      <c r="A137" s="18" t="s">
        <v>173</v>
      </c>
      <c r="B137" s="18"/>
    </row>
    <row r="138" spans="1:9" ht="18.75" x14ac:dyDescent="0.3">
      <c r="A138" s="18" t="s">
        <v>64</v>
      </c>
      <c r="B138" s="18"/>
      <c r="D138" s="49"/>
      <c r="E138" s="49"/>
      <c r="F138" s="49"/>
      <c r="G138" s="49"/>
    </row>
    <row r="139" spans="1:9" ht="18.75" x14ac:dyDescent="0.3">
      <c r="A139" s="18" t="s">
        <v>1</v>
      </c>
      <c r="B139" s="18"/>
      <c r="C139" s="19"/>
      <c r="D139" s="20"/>
      <c r="E139" s="20"/>
      <c r="F139" s="20"/>
      <c r="G139" s="20"/>
      <c r="H139" s="20"/>
      <c r="I139" s="47"/>
    </row>
    <row r="140" spans="1:9" ht="18.75" x14ac:dyDescent="0.3">
      <c r="A140" s="18" t="s">
        <v>131</v>
      </c>
      <c r="B140" s="18"/>
    </row>
    <row r="141" spans="1:9" ht="15.75" x14ac:dyDescent="0.25">
      <c r="A141" s="24" t="s">
        <v>2</v>
      </c>
      <c r="B141" s="25" t="s">
        <v>3</v>
      </c>
      <c r="C141" s="37" t="s">
        <v>4</v>
      </c>
      <c r="D141" s="38" t="s">
        <v>5</v>
      </c>
      <c r="E141" s="39"/>
      <c r="F141" s="40"/>
      <c r="G141" s="24" t="s">
        <v>6</v>
      </c>
      <c r="H141" s="24" t="s">
        <v>7</v>
      </c>
    </row>
    <row r="142" spans="1:9" ht="15.75" x14ac:dyDescent="0.25">
      <c r="A142" s="29"/>
      <c r="B142" s="30"/>
      <c r="C142" s="41"/>
      <c r="D142" s="31" t="s">
        <v>8</v>
      </c>
      <c r="E142" s="31" t="s">
        <v>9</v>
      </c>
      <c r="F142" s="31" t="s">
        <v>10</v>
      </c>
      <c r="G142" s="29"/>
      <c r="H142" s="29"/>
    </row>
    <row r="143" spans="1:9" ht="18.75" x14ac:dyDescent="0.3">
      <c r="A143" s="32" t="s">
        <v>52</v>
      </c>
      <c r="B143" s="5" t="s">
        <v>65</v>
      </c>
      <c r="C143" s="7">
        <v>150</v>
      </c>
      <c r="D143" s="16">
        <v>4.3499999999999996</v>
      </c>
      <c r="E143" s="16">
        <v>4.0999999999999996</v>
      </c>
      <c r="F143" s="16">
        <v>13.93</v>
      </c>
      <c r="G143" s="16">
        <v>110.1</v>
      </c>
      <c r="H143" s="50">
        <v>101</v>
      </c>
    </row>
    <row r="144" spans="1:9" ht="18.75" x14ac:dyDescent="0.3">
      <c r="A144" s="14" t="s">
        <v>14</v>
      </c>
      <c r="B144" s="5" t="s">
        <v>36</v>
      </c>
      <c r="C144" s="8" t="s">
        <v>37</v>
      </c>
      <c r="D144" s="16">
        <v>1.64</v>
      </c>
      <c r="E144" s="16">
        <v>3.92</v>
      </c>
      <c r="F144" s="16">
        <v>8.08</v>
      </c>
      <c r="G144" s="16">
        <v>74.2</v>
      </c>
      <c r="H144" s="50">
        <v>1</v>
      </c>
    </row>
    <row r="145" spans="1:8" ht="18.75" x14ac:dyDescent="0.3">
      <c r="A145" s="14"/>
      <c r="B145" s="5" t="s">
        <v>105</v>
      </c>
      <c r="C145" s="8" t="s">
        <v>17</v>
      </c>
      <c r="D145" s="16">
        <v>0.04</v>
      </c>
      <c r="E145" s="16">
        <v>0.01</v>
      </c>
      <c r="F145" s="16">
        <v>8.32</v>
      </c>
      <c r="G145" s="16">
        <v>42.6</v>
      </c>
      <c r="H145" s="50">
        <v>411</v>
      </c>
    </row>
    <row r="146" spans="1:8" ht="18.75" x14ac:dyDescent="0.3">
      <c r="A146" s="14"/>
      <c r="B146" s="5" t="s">
        <v>18</v>
      </c>
      <c r="C146" s="34">
        <v>325</v>
      </c>
      <c r="D146" s="16">
        <f>SUM(D143:D145)</f>
        <v>6.0299999999999994</v>
      </c>
      <c r="E146" s="16">
        <f t="shared" ref="E146:G146" si="19">SUM(E143:E145)</f>
        <v>8.0299999999999994</v>
      </c>
      <c r="F146" s="16">
        <f t="shared" si="19"/>
        <v>30.33</v>
      </c>
      <c r="G146" s="16">
        <f t="shared" si="19"/>
        <v>226.9</v>
      </c>
      <c r="H146" s="50"/>
    </row>
    <row r="147" spans="1:8" ht="18.75" x14ac:dyDescent="0.3">
      <c r="A147" s="14" t="s">
        <v>19</v>
      </c>
      <c r="B147" s="5" t="s">
        <v>20</v>
      </c>
      <c r="C147" s="7">
        <v>100</v>
      </c>
      <c r="D147" s="16">
        <v>0.4</v>
      </c>
      <c r="E147" s="16">
        <v>0</v>
      </c>
      <c r="F147" s="16">
        <v>9.24</v>
      </c>
      <c r="G147" s="16">
        <v>44</v>
      </c>
      <c r="H147" s="50">
        <v>386</v>
      </c>
    </row>
    <row r="148" spans="1:8" ht="18.75" x14ac:dyDescent="0.3">
      <c r="A148" s="14"/>
      <c r="B148" s="5" t="s">
        <v>18</v>
      </c>
      <c r="C148" s="36">
        <f>C147</f>
        <v>100</v>
      </c>
      <c r="D148" s="4">
        <f t="shared" ref="D148:G148" si="20">D147</f>
        <v>0.4</v>
      </c>
      <c r="E148" s="4">
        <f t="shared" si="20"/>
        <v>0</v>
      </c>
      <c r="F148" s="4">
        <f t="shared" si="20"/>
        <v>9.24</v>
      </c>
      <c r="G148" s="4">
        <f t="shared" si="20"/>
        <v>44</v>
      </c>
      <c r="H148" s="50"/>
    </row>
    <row r="149" spans="1:8" ht="18.75" x14ac:dyDescent="0.3">
      <c r="A149" s="14" t="s">
        <v>22</v>
      </c>
      <c r="B149" s="5" t="s">
        <v>66</v>
      </c>
      <c r="C149" s="7">
        <v>150</v>
      </c>
      <c r="D149" s="16">
        <v>3.29</v>
      </c>
      <c r="E149" s="16">
        <v>3.16</v>
      </c>
      <c r="F149" s="16">
        <v>9.7899999999999991</v>
      </c>
      <c r="G149" s="16">
        <v>80.849999999999994</v>
      </c>
      <c r="H149" s="50">
        <v>87</v>
      </c>
    </row>
    <row r="150" spans="1:8" ht="18.75" x14ac:dyDescent="0.3">
      <c r="A150" s="14"/>
      <c r="B150" s="5" t="s">
        <v>67</v>
      </c>
      <c r="C150" s="7" t="s">
        <v>68</v>
      </c>
      <c r="D150" s="16">
        <v>0.8</v>
      </c>
      <c r="E150" s="16">
        <v>0.15</v>
      </c>
      <c r="F150" s="16">
        <v>4.01</v>
      </c>
      <c r="G150" s="16">
        <v>20.059999999999999</v>
      </c>
      <c r="H150" s="50"/>
    </row>
    <row r="151" spans="1:8" ht="18.75" x14ac:dyDescent="0.3">
      <c r="A151" s="14"/>
      <c r="B151" s="5" t="s">
        <v>27</v>
      </c>
      <c r="C151" s="7">
        <v>60</v>
      </c>
      <c r="D151" s="16">
        <v>8.5399999999999991</v>
      </c>
      <c r="E151" s="16">
        <v>6.48</v>
      </c>
      <c r="F151" s="16">
        <v>8.83</v>
      </c>
      <c r="G151" s="16">
        <v>127.41</v>
      </c>
      <c r="H151" s="50">
        <v>299</v>
      </c>
    </row>
    <row r="152" spans="1:8" ht="18.75" x14ac:dyDescent="0.3">
      <c r="A152" s="14"/>
      <c r="B152" s="5" t="s">
        <v>69</v>
      </c>
      <c r="C152" s="7">
        <v>120</v>
      </c>
      <c r="D152" s="16">
        <v>1.83</v>
      </c>
      <c r="E152" s="16">
        <v>3.42</v>
      </c>
      <c r="F152" s="16">
        <v>8.76</v>
      </c>
      <c r="G152" s="16">
        <v>72.92</v>
      </c>
      <c r="H152" s="50">
        <v>143</v>
      </c>
    </row>
    <row r="153" spans="1:8" ht="18.75" x14ac:dyDescent="0.3">
      <c r="A153" s="14"/>
      <c r="B153" s="5" t="s">
        <v>70</v>
      </c>
      <c r="C153" s="7" t="s">
        <v>17</v>
      </c>
      <c r="D153" s="16">
        <v>0.12</v>
      </c>
      <c r="E153" s="16">
        <v>0.12</v>
      </c>
      <c r="F153" s="16">
        <v>17.91</v>
      </c>
      <c r="G153" s="16">
        <v>73.2</v>
      </c>
      <c r="H153" s="50">
        <v>390</v>
      </c>
    </row>
    <row r="154" spans="1:8" ht="18.75" x14ac:dyDescent="0.3">
      <c r="A154" s="14"/>
      <c r="B154" s="5" t="s">
        <v>29</v>
      </c>
      <c r="C154" s="7">
        <v>25</v>
      </c>
      <c r="D154" s="2">
        <v>1.7</v>
      </c>
      <c r="E154" s="2">
        <v>0.33</v>
      </c>
      <c r="F154" s="2">
        <v>12.33</v>
      </c>
      <c r="G154" s="2">
        <v>59.06</v>
      </c>
      <c r="H154" s="50"/>
    </row>
    <row r="155" spans="1:8" ht="18.75" x14ac:dyDescent="0.3">
      <c r="A155" s="14"/>
      <c r="B155" s="5" t="s">
        <v>18</v>
      </c>
      <c r="C155" s="7">
        <f>C149+C150+C151+C152+C153+C154</f>
        <v>515</v>
      </c>
      <c r="D155" s="16">
        <f>SUM(D149:D154)</f>
        <v>16.279999999999998</v>
      </c>
      <c r="E155" s="16">
        <f t="shared" ref="E155:G155" si="21">SUM(E149:E154)</f>
        <v>13.66</v>
      </c>
      <c r="F155" s="16">
        <f t="shared" si="21"/>
        <v>61.629999999999995</v>
      </c>
      <c r="G155" s="16">
        <f t="shared" si="21"/>
        <v>433.5</v>
      </c>
      <c r="H155" s="50"/>
    </row>
    <row r="156" spans="1:8" ht="18.75" x14ac:dyDescent="0.3">
      <c r="A156" s="14" t="s">
        <v>30</v>
      </c>
      <c r="B156" s="5" t="s">
        <v>110</v>
      </c>
      <c r="C156" s="7">
        <v>80</v>
      </c>
      <c r="D156" s="16">
        <v>7.05</v>
      </c>
      <c r="E156" s="16">
        <v>13.59</v>
      </c>
      <c r="F156" s="16">
        <v>1.35</v>
      </c>
      <c r="G156" s="16">
        <v>156.31</v>
      </c>
      <c r="H156" s="50">
        <v>229</v>
      </c>
    </row>
    <row r="157" spans="1:8" ht="18.75" x14ac:dyDescent="0.3">
      <c r="A157" s="14"/>
      <c r="B157" s="5" t="s">
        <v>38</v>
      </c>
      <c r="C157" s="7" t="s">
        <v>17</v>
      </c>
      <c r="D157" s="10">
        <v>2.34</v>
      </c>
      <c r="E157" s="10">
        <v>2</v>
      </c>
      <c r="F157" s="10">
        <v>10.63</v>
      </c>
      <c r="G157" s="10">
        <v>70</v>
      </c>
      <c r="H157" s="10">
        <v>414</v>
      </c>
    </row>
    <row r="158" spans="1:8" ht="18.75" x14ac:dyDescent="0.3">
      <c r="A158" s="14"/>
      <c r="B158" s="5" t="s">
        <v>28</v>
      </c>
      <c r="C158" s="7">
        <v>15</v>
      </c>
      <c r="D158" s="10">
        <v>1.02</v>
      </c>
      <c r="E158" s="10">
        <v>0.19500000000000001</v>
      </c>
      <c r="F158" s="10">
        <v>7.4</v>
      </c>
      <c r="G158" s="10">
        <v>35.44</v>
      </c>
      <c r="H158" s="50"/>
    </row>
    <row r="159" spans="1:8" ht="18.75" x14ac:dyDescent="0.3">
      <c r="A159" s="14"/>
      <c r="B159" s="5" t="s">
        <v>81</v>
      </c>
      <c r="C159" s="7">
        <v>20</v>
      </c>
      <c r="D159" s="10">
        <v>0.56000000000000005</v>
      </c>
      <c r="E159" s="10">
        <v>0.66</v>
      </c>
      <c r="F159" s="10">
        <v>15.46</v>
      </c>
      <c r="G159" s="10">
        <v>70</v>
      </c>
      <c r="H159" s="50"/>
    </row>
    <row r="160" spans="1:8" ht="18.75" x14ac:dyDescent="0.3">
      <c r="A160" s="14"/>
      <c r="B160" s="5" t="s">
        <v>18</v>
      </c>
      <c r="C160" s="36">
        <f>C156+C157+C158+C159</f>
        <v>265</v>
      </c>
      <c r="D160" s="1">
        <f t="shared" ref="D160:G160" si="22">D156+D157+D158+D159</f>
        <v>10.97</v>
      </c>
      <c r="E160" s="1">
        <f t="shared" si="22"/>
        <v>16.445</v>
      </c>
      <c r="F160" s="1">
        <f t="shared" si="22"/>
        <v>34.840000000000003</v>
      </c>
      <c r="G160" s="1">
        <f t="shared" si="22"/>
        <v>331.75</v>
      </c>
      <c r="H160" s="50"/>
    </row>
    <row r="161" spans="1:8" ht="18.75" x14ac:dyDescent="0.3">
      <c r="A161" s="14"/>
      <c r="B161" s="5" t="s">
        <v>33</v>
      </c>
      <c r="C161" s="7">
        <f>C146+C148+C155+C160</f>
        <v>1205</v>
      </c>
      <c r="D161" s="8">
        <f t="shared" ref="D161:G161" si="23">D146+D148+D155+D160</f>
        <v>33.68</v>
      </c>
      <c r="E161" s="8">
        <f t="shared" si="23"/>
        <v>38.134999999999998</v>
      </c>
      <c r="F161" s="8">
        <f t="shared" si="23"/>
        <v>136.04</v>
      </c>
      <c r="G161" s="8">
        <f t="shared" si="23"/>
        <v>1036.1500000000001</v>
      </c>
      <c r="H161" s="50"/>
    </row>
    <row r="164" spans="1:8" ht="18.75" x14ac:dyDescent="0.3">
      <c r="A164" s="18" t="s">
        <v>174</v>
      </c>
      <c r="B164" s="18"/>
    </row>
    <row r="165" spans="1:8" ht="18.75" x14ac:dyDescent="0.3">
      <c r="A165" s="18" t="s">
        <v>64</v>
      </c>
      <c r="B165" s="18"/>
    </row>
    <row r="166" spans="1:8" ht="18.75" x14ac:dyDescent="0.3">
      <c r="A166" s="18" t="s">
        <v>1</v>
      </c>
      <c r="B166" s="18"/>
      <c r="C166" s="51"/>
      <c r="D166" s="20"/>
      <c r="E166" s="20"/>
      <c r="F166" s="20"/>
      <c r="G166" s="20"/>
    </row>
    <row r="167" spans="1:8" ht="18.75" x14ac:dyDescent="0.3">
      <c r="A167" s="18" t="s">
        <v>131</v>
      </c>
      <c r="B167" s="18"/>
    </row>
    <row r="168" spans="1:8" ht="15.75" x14ac:dyDescent="0.25">
      <c r="A168" s="24" t="s">
        <v>2</v>
      </c>
      <c r="B168" s="25" t="s">
        <v>3</v>
      </c>
      <c r="C168" s="37" t="s">
        <v>4</v>
      </c>
      <c r="D168" s="38" t="s">
        <v>5</v>
      </c>
      <c r="E168" s="39"/>
      <c r="F168" s="40"/>
      <c r="G168" s="24" t="s">
        <v>6</v>
      </c>
      <c r="H168" s="24" t="s">
        <v>7</v>
      </c>
    </row>
    <row r="169" spans="1:8" ht="15.75" x14ac:dyDescent="0.25">
      <c r="A169" s="29"/>
      <c r="B169" s="30"/>
      <c r="C169" s="41"/>
      <c r="D169" s="31" t="s">
        <v>8</v>
      </c>
      <c r="E169" s="31" t="s">
        <v>9</v>
      </c>
      <c r="F169" s="31" t="s">
        <v>10</v>
      </c>
      <c r="G169" s="29"/>
      <c r="H169" s="29"/>
    </row>
    <row r="170" spans="1:8" ht="18.75" x14ac:dyDescent="0.3">
      <c r="A170" s="32" t="s">
        <v>52</v>
      </c>
      <c r="B170" s="5" t="s">
        <v>115</v>
      </c>
      <c r="C170" s="7">
        <v>60</v>
      </c>
      <c r="D170" s="10">
        <v>9.81</v>
      </c>
      <c r="E170" s="10">
        <v>3.15</v>
      </c>
      <c r="F170" s="10">
        <v>1.75</v>
      </c>
      <c r="G170" s="10">
        <v>75</v>
      </c>
      <c r="H170" s="10">
        <v>263</v>
      </c>
    </row>
    <row r="171" spans="1:8" ht="18.75" x14ac:dyDescent="0.3">
      <c r="A171" s="14" t="s">
        <v>14</v>
      </c>
      <c r="B171" s="5" t="s">
        <v>149</v>
      </c>
      <c r="C171" s="7">
        <v>110</v>
      </c>
      <c r="D171" s="15">
        <v>4.76</v>
      </c>
      <c r="E171" s="15">
        <v>5.0999999999999996</v>
      </c>
      <c r="F171" s="15">
        <v>28.25</v>
      </c>
      <c r="G171" s="15">
        <v>177.98</v>
      </c>
      <c r="H171" s="10">
        <v>291</v>
      </c>
    </row>
    <row r="172" spans="1:8" ht="18.75" x14ac:dyDescent="0.3">
      <c r="A172" s="14"/>
      <c r="B172" s="5" t="s">
        <v>36</v>
      </c>
      <c r="C172" s="8" t="s">
        <v>37</v>
      </c>
      <c r="D172" s="10">
        <v>1.64</v>
      </c>
      <c r="E172" s="10">
        <v>3.92</v>
      </c>
      <c r="F172" s="10">
        <v>8.08</v>
      </c>
      <c r="G172" s="10">
        <v>74.2</v>
      </c>
      <c r="H172" s="10">
        <v>1</v>
      </c>
    </row>
    <row r="173" spans="1:8" ht="18.75" x14ac:dyDescent="0.3">
      <c r="A173" s="14"/>
      <c r="B173" s="5" t="s">
        <v>44</v>
      </c>
      <c r="C173" s="8" t="s">
        <v>17</v>
      </c>
      <c r="D173" s="10">
        <v>3.15</v>
      </c>
      <c r="E173" s="10">
        <v>2.72</v>
      </c>
      <c r="F173" s="10">
        <v>12.96</v>
      </c>
      <c r="G173" s="10">
        <v>89</v>
      </c>
      <c r="H173" s="10">
        <v>416</v>
      </c>
    </row>
    <row r="174" spans="1:8" ht="18.75" x14ac:dyDescent="0.3">
      <c r="A174" s="14"/>
      <c r="B174" s="5" t="s">
        <v>29</v>
      </c>
      <c r="C174" s="8" t="s">
        <v>56</v>
      </c>
      <c r="D174" s="10">
        <v>1.02</v>
      </c>
      <c r="E174" s="10">
        <v>0.19500000000000001</v>
      </c>
      <c r="F174" s="10">
        <v>7.4</v>
      </c>
      <c r="G174" s="10">
        <v>35.43</v>
      </c>
      <c r="H174" s="10"/>
    </row>
    <row r="175" spans="1:8" ht="18.75" x14ac:dyDescent="0.3">
      <c r="A175" s="14"/>
      <c r="B175" s="5" t="s">
        <v>18</v>
      </c>
      <c r="C175" s="36">
        <v>360</v>
      </c>
      <c r="D175" s="10">
        <f>SUM(D170:D174)</f>
        <v>20.38</v>
      </c>
      <c r="E175" s="10">
        <f t="shared" ref="E175:G175" si="24">SUM(E170:E174)</f>
        <v>15.085000000000001</v>
      </c>
      <c r="F175" s="10">
        <f t="shared" si="24"/>
        <v>58.44</v>
      </c>
      <c r="G175" s="10">
        <f t="shared" si="24"/>
        <v>451.61</v>
      </c>
      <c r="H175" s="10"/>
    </row>
    <row r="176" spans="1:8" ht="18.75" x14ac:dyDescent="0.3">
      <c r="A176" s="14" t="s">
        <v>19</v>
      </c>
      <c r="B176" s="5" t="s">
        <v>111</v>
      </c>
      <c r="C176" s="7">
        <v>150</v>
      </c>
      <c r="D176" s="10">
        <v>4.2</v>
      </c>
      <c r="E176" s="10">
        <v>3.5</v>
      </c>
      <c r="F176" s="10">
        <v>6.58</v>
      </c>
      <c r="G176" s="10">
        <v>74.2</v>
      </c>
      <c r="H176" s="10">
        <v>419</v>
      </c>
    </row>
    <row r="177" spans="1:8" ht="18.75" x14ac:dyDescent="0.3">
      <c r="A177" s="14"/>
      <c r="B177" s="5" t="s">
        <v>18</v>
      </c>
      <c r="C177" s="36">
        <f>SUM(C176:C176)</f>
        <v>150</v>
      </c>
      <c r="D177" s="1">
        <f>SUM(D176:D176)</f>
        <v>4.2</v>
      </c>
      <c r="E177" s="1">
        <f>SUM(E176:E176)</f>
        <v>3.5</v>
      </c>
      <c r="F177" s="1">
        <f>SUM(F176:F176)</f>
        <v>6.58</v>
      </c>
      <c r="G177" s="1">
        <f>SUM(G176:G176)</f>
        <v>74.2</v>
      </c>
      <c r="H177" s="10"/>
    </row>
    <row r="178" spans="1:8" ht="18.75" x14ac:dyDescent="0.3">
      <c r="A178" s="14" t="s">
        <v>22</v>
      </c>
      <c r="B178" s="5" t="s">
        <v>117</v>
      </c>
      <c r="C178" s="8" t="s">
        <v>133</v>
      </c>
      <c r="D178" s="10">
        <v>1.45</v>
      </c>
      <c r="E178" s="10">
        <v>3.92</v>
      </c>
      <c r="F178" s="10">
        <v>10.19</v>
      </c>
      <c r="G178" s="10">
        <v>82</v>
      </c>
      <c r="H178" s="10">
        <v>63</v>
      </c>
    </row>
    <row r="179" spans="1:8" ht="18.75" x14ac:dyDescent="0.3">
      <c r="A179" s="14"/>
      <c r="B179" s="5" t="s">
        <v>25</v>
      </c>
      <c r="C179" s="7">
        <v>35</v>
      </c>
      <c r="D179" s="15">
        <v>0.23</v>
      </c>
      <c r="E179" s="15">
        <v>0</v>
      </c>
      <c r="F179" s="15">
        <v>0.72</v>
      </c>
      <c r="G179" s="15">
        <v>3.64</v>
      </c>
      <c r="H179" s="10">
        <v>54</v>
      </c>
    </row>
    <row r="180" spans="1:8" ht="18.75" x14ac:dyDescent="0.3">
      <c r="A180" s="14"/>
      <c r="B180" s="5" t="s">
        <v>118</v>
      </c>
      <c r="C180" s="8" t="s">
        <v>119</v>
      </c>
      <c r="D180" s="10">
        <v>7.71</v>
      </c>
      <c r="E180" s="10">
        <v>6.2</v>
      </c>
      <c r="F180" s="10">
        <v>1.98</v>
      </c>
      <c r="G180" s="10">
        <v>94.5</v>
      </c>
      <c r="H180" s="10">
        <v>293</v>
      </c>
    </row>
    <row r="181" spans="1:8" ht="18.75" x14ac:dyDescent="0.3">
      <c r="A181" s="14"/>
      <c r="B181" s="5" t="s">
        <v>83</v>
      </c>
      <c r="C181" s="7">
        <v>115</v>
      </c>
      <c r="D181" s="15">
        <v>4.21</v>
      </c>
      <c r="E181" s="15">
        <v>3.23</v>
      </c>
      <c r="F181" s="15">
        <v>20.21</v>
      </c>
      <c r="G181" s="15">
        <v>126.87</v>
      </c>
      <c r="H181" s="10">
        <v>219</v>
      </c>
    </row>
    <row r="182" spans="1:8" ht="18.75" x14ac:dyDescent="0.3">
      <c r="A182" s="14"/>
      <c r="B182" s="5" t="s">
        <v>72</v>
      </c>
      <c r="C182" s="7" t="s">
        <v>17</v>
      </c>
      <c r="D182" s="10">
        <v>0.33</v>
      </c>
      <c r="E182" s="10">
        <v>0.01</v>
      </c>
      <c r="F182" s="10">
        <v>20.82</v>
      </c>
      <c r="G182" s="10">
        <v>84.75</v>
      </c>
      <c r="H182" s="10">
        <v>394</v>
      </c>
    </row>
    <row r="183" spans="1:8" ht="18.75" x14ac:dyDescent="0.3">
      <c r="A183" s="14"/>
      <c r="B183" s="5" t="s">
        <v>28</v>
      </c>
      <c r="C183" s="7" t="s">
        <v>56</v>
      </c>
      <c r="D183" s="10">
        <v>1.2</v>
      </c>
      <c r="E183" s="10">
        <v>0.22</v>
      </c>
      <c r="F183" s="10">
        <v>6.01</v>
      </c>
      <c r="G183" s="10">
        <v>30.9</v>
      </c>
      <c r="H183" s="10"/>
    </row>
    <row r="184" spans="1:8" ht="18.75" x14ac:dyDescent="0.3">
      <c r="A184" s="14"/>
      <c r="B184" s="5" t="s">
        <v>29</v>
      </c>
      <c r="C184" s="7" t="s">
        <v>56</v>
      </c>
      <c r="D184" s="10">
        <v>1.02</v>
      </c>
      <c r="E184" s="10">
        <v>0.19500000000000001</v>
      </c>
      <c r="F184" s="10">
        <v>7.4</v>
      </c>
      <c r="G184" s="10">
        <v>35.43</v>
      </c>
      <c r="H184" s="10"/>
    </row>
    <row r="185" spans="1:8" ht="18.75" x14ac:dyDescent="0.3">
      <c r="A185" s="14"/>
      <c r="B185" s="5" t="s">
        <v>18</v>
      </c>
      <c r="C185" s="36">
        <v>567</v>
      </c>
      <c r="D185" s="10">
        <f>SUM(D178:D184)</f>
        <v>16.150000000000002</v>
      </c>
      <c r="E185" s="10">
        <f>SUM(E178:E184)</f>
        <v>13.775000000000002</v>
      </c>
      <c r="F185" s="10">
        <f>SUM(F178:F184)</f>
        <v>67.33</v>
      </c>
      <c r="G185" s="10">
        <f>SUM(G178:G184)</f>
        <v>458.09</v>
      </c>
      <c r="H185" s="10"/>
    </row>
    <row r="186" spans="1:8" ht="18.75" x14ac:dyDescent="0.3">
      <c r="A186" s="14" t="s">
        <v>30</v>
      </c>
      <c r="B186" s="5" t="s">
        <v>73</v>
      </c>
      <c r="C186" s="7" t="s">
        <v>17</v>
      </c>
      <c r="D186" s="10">
        <v>4.4400000000000004</v>
      </c>
      <c r="E186" s="10">
        <v>4.45</v>
      </c>
      <c r="F186" s="10">
        <v>13.44</v>
      </c>
      <c r="G186" s="10">
        <v>111.6</v>
      </c>
      <c r="H186" s="10">
        <v>101</v>
      </c>
    </row>
    <row r="187" spans="1:8" ht="18.75" x14ac:dyDescent="0.3">
      <c r="A187" s="14"/>
      <c r="B187" s="5" t="s">
        <v>77</v>
      </c>
      <c r="C187" s="21">
        <v>20</v>
      </c>
      <c r="D187" s="15">
        <v>1.256</v>
      </c>
      <c r="E187" s="10">
        <v>3.32</v>
      </c>
      <c r="F187" s="10">
        <v>13.72</v>
      </c>
      <c r="G187" s="10">
        <v>90</v>
      </c>
      <c r="H187" s="10">
        <v>411</v>
      </c>
    </row>
    <row r="188" spans="1:8" ht="18.75" x14ac:dyDescent="0.3">
      <c r="A188" s="14"/>
      <c r="B188" s="5" t="s">
        <v>105</v>
      </c>
      <c r="C188" s="8" t="s">
        <v>17</v>
      </c>
      <c r="D188" s="16">
        <v>0.04</v>
      </c>
      <c r="E188" s="16">
        <v>0.01</v>
      </c>
      <c r="F188" s="16">
        <v>8.32</v>
      </c>
      <c r="G188" s="16">
        <v>42.6</v>
      </c>
      <c r="H188" s="50">
        <v>411</v>
      </c>
    </row>
    <row r="189" spans="1:8" ht="18.75" x14ac:dyDescent="0.3">
      <c r="A189" s="14"/>
      <c r="B189" s="5" t="s">
        <v>18</v>
      </c>
      <c r="C189" s="36">
        <v>320</v>
      </c>
      <c r="D189" s="10">
        <f>SUM(D186:D186)</f>
        <v>4.4400000000000004</v>
      </c>
      <c r="E189" s="10">
        <f>SUM(E186:E186)</f>
        <v>4.45</v>
      </c>
      <c r="F189" s="10">
        <f>SUM(F186:F186)</f>
        <v>13.44</v>
      </c>
      <c r="G189" s="10">
        <f>SUM(G186:G186)</f>
        <v>111.6</v>
      </c>
      <c r="H189" s="10"/>
    </row>
    <row r="190" spans="1:8" ht="18.75" x14ac:dyDescent="0.3">
      <c r="A190" s="14"/>
      <c r="B190" s="5" t="s">
        <v>33</v>
      </c>
      <c r="C190" s="7">
        <f>C175+C177+C185+C189</f>
        <v>1397</v>
      </c>
      <c r="D190" s="8">
        <f>D175+D177+D185+D189</f>
        <v>45.17</v>
      </c>
      <c r="E190" s="8">
        <f>E175+E177+E185+E189</f>
        <v>36.81</v>
      </c>
      <c r="F190" s="8">
        <f>F175+F177+F185+F189</f>
        <v>145.79</v>
      </c>
      <c r="G190" s="8">
        <f>G175+G177+G185+G189</f>
        <v>1095.5</v>
      </c>
      <c r="H190" s="10"/>
    </row>
    <row r="193" spans="1:8" ht="18.75" x14ac:dyDescent="0.3">
      <c r="A193" s="18" t="s">
        <v>175</v>
      </c>
      <c r="B193" s="18"/>
    </row>
    <row r="194" spans="1:8" ht="18.75" x14ac:dyDescent="0.3">
      <c r="A194" s="18" t="s">
        <v>64</v>
      </c>
      <c r="B194" s="18"/>
      <c r="D194" s="20"/>
      <c r="E194" s="20"/>
      <c r="F194" s="20"/>
      <c r="G194" s="20"/>
      <c r="H194" s="47"/>
    </row>
    <row r="195" spans="1:8" ht="18.75" x14ac:dyDescent="0.3">
      <c r="A195" s="18" t="s">
        <v>1</v>
      </c>
      <c r="B195" s="18"/>
      <c r="D195" s="20"/>
      <c r="E195" s="20"/>
      <c r="F195" s="20"/>
      <c r="G195" s="20"/>
    </row>
    <row r="196" spans="1:8" ht="18.75" x14ac:dyDescent="0.3">
      <c r="A196" s="18" t="s">
        <v>131</v>
      </c>
      <c r="B196" s="18"/>
    </row>
    <row r="197" spans="1:8" ht="15.75" x14ac:dyDescent="0.25">
      <c r="A197" s="24" t="s">
        <v>2</v>
      </c>
      <c r="B197" s="25" t="s">
        <v>3</v>
      </c>
      <c r="C197" s="37" t="s">
        <v>4</v>
      </c>
      <c r="D197" s="38" t="s">
        <v>5</v>
      </c>
      <c r="E197" s="39"/>
      <c r="F197" s="40"/>
      <c r="G197" s="24" t="s">
        <v>6</v>
      </c>
      <c r="H197" s="24" t="s">
        <v>7</v>
      </c>
    </row>
    <row r="198" spans="1:8" ht="15.75" x14ac:dyDescent="0.25">
      <c r="A198" s="29"/>
      <c r="B198" s="30"/>
      <c r="C198" s="41"/>
      <c r="D198" s="31" t="s">
        <v>8</v>
      </c>
      <c r="E198" s="31" t="s">
        <v>9</v>
      </c>
      <c r="F198" s="31" t="s">
        <v>10</v>
      </c>
      <c r="G198" s="29"/>
      <c r="H198" s="29"/>
    </row>
    <row r="199" spans="1:8" ht="18.75" x14ac:dyDescent="0.3">
      <c r="A199" s="32" t="s">
        <v>52</v>
      </c>
      <c r="B199" s="5" t="s">
        <v>120</v>
      </c>
      <c r="C199" s="8" t="s">
        <v>17</v>
      </c>
      <c r="D199" s="10">
        <v>3.61</v>
      </c>
      <c r="E199" s="10">
        <v>3.8</v>
      </c>
      <c r="F199" s="10">
        <v>12.62</v>
      </c>
      <c r="G199" s="10">
        <v>99.3</v>
      </c>
      <c r="H199" s="10">
        <v>101</v>
      </c>
    </row>
    <row r="200" spans="1:8" ht="18.75" x14ac:dyDescent="0.3">
      <c r="A200" s="14" t="s">
        <v>14</v>
      </c>
      <c r="B200" s="5" t="s">
        <v>15</v>
      </c>
      <c r="C200" s="8" t="s">
        <v>146</v>
      </c>
      <c r="D200" s="10">
        <v>3.49</v>
      </c>
      <c r="E200" s="10">
        <v>6.28</v>
      </c>
      <c r="F200" s="10">
        <v>8.08</v>
      </c>
      <c r="G200" s="10">
        <v>103</v>
      </c>
      <c r="H200" s="10" t="s">
        <v>59</v>
      </c>
    </row>
    <row r="201" spans="1:8" ht="18.75" x14ac:dyDescent="0.3">
      <c r="A201" s="14"/>
      <c r="B201" s="5" t="s">
        <v>105</v>
      </c>
      <c r="C201" s="8" t="s">
        <v>17</v>
      </c>
      <c r="D201" s="16">
        <v>0.04</v>
      </c>
      <c r="E201" s="16">
        <v>0.01</v>
      </c>
      <c r="F201" s="16">
        <v>8.32</v>
      </c>
      <c r="G201" s="16">
        <v>42.6</v>
      </c>
      <c r="H201" s="50">
        <v>411</v>
      </c>
    </row>
    <row r="202" spans="1:8" ht="18.75" x14ac:dyDescent="0.3">
      <c r="A202" s="14"/>
      <c r="B202" s="5" t="s">
        <v>18</v>
      </c>
      <c r="C202" s="34">
        <v>332</v>
      </c>
      <c r="D202" s="10">
        <f>SUM(D199:D201)</f>
        <v>7.14</v>
      </c>
      <c r="E202" s="10">
        <f t="shared" ref="E202:G202" si="25">SUM(E199:E201)</f>
        <v>10.09</v>
      </c>
      <c r="F202" s="10">
        <f t="shared" si="25"/>
        <v>29.02</v>
      </c>
      <c r="G202" s="10">
        <f t="shared" si="25"/>
        <v>244.9</v>
      </c>
      <c r="H202" s="10"/>
    </row>
    <row r="203" spans="1:8" ht="18.75" x14ac:dyDescent="0.3">
      <c r="A203" s="14" t="s">
        <v>19</v>
      </c>
      <c r="B203" s="5" t="s">
        <v>32</v>
      </c>
      <c r="C203" s="8" t="s">
        <v>17</v>
      </c>
      <c r="D203" s="10">
        <v>0.75</v>
      </c>
      <c r="E203" s="10">
        <v>0</v>
      </c>
      <c r="F203" s="10">
        <v>15.15</v>
      </c>
      <c r="G203" s="10">
        <v>64</v>
      </c>
      <c r="H203" s="10">
        <v>418</v>
      </c>
    </row>
    <row r="204" spans="1:8" ht="18.75" x14ac:dyDescent="0.3">
      <c r="A204" s="14"/>
      <c r="B204" s="5" t="s">
        <v>18</v>
      </c>
      <c r="C204" s="34" t="s">
        <v>17</v>
      </c>
      <c r="D204" s="10">
        <f>SUM(D203)</f>
        <v>0.75</v>
      </c>
      <c r="E204" s="10">
        <f t="shared" ref="E204:G204" si="26">SUM(E203)</f>
        <v>0</v>
      </c>
      <c r="F204" s="10">
        <f t="shared" si="26"/>
        <v>15.15</v>
      </c>
      <c r="G204" s="10">
        <f t="shared" si="26"/>
        <v>64</v>
      </c>
      <c r="H204" s="10"/>
    </row>
    <row r="205" spans="1:8" ht="18.75" x14ac:dyDescent="0.3">
      <c r="A205" s="14" t="s">
        <v>22</v>
      </c>
      <c r="B205" s="5" t="s">
        <v>150</v>
      </c>
      <c r="C205" s="7" t="s">
        <v>151</v>
      </c>
      <c r="D205" s="10">
        <v>2.15</v>
      </c>
      <c r="E205" s="10">
        <v>2.27</v>
      </c>
      <c r="F205" s="10">
        <v>13.74</v>
      </c>
      <c r="G205" s="10">
        <v>83.8</v>
      </c>
      <c r="H205" s="10">
        <v>88</v>
      </c>
    </row>
    <row r="206" spans="1:8" ht="18.75" x14ac:dyDescent="0.3">
      <c r="A206" s="14"/>
      <c r="B206" s="5" t="s">
        <v>121</v>
      </c>
      <c r="C206" s="8" t="s">
        <v>125</v>
      </c>
      <c r="D206" s="10">
        <v>8.8800000000000008</v>
      </c>
      <c r="E206" s="10">
        <v>3.68</v>
      </c>
      <c r="F206" s="10">
        <v>9.33</v>
      </c>
      <c r="G206" s="10">
        <v>105.87</v>
      </c>
      <c r="H206" s="10">
        <v>277</v>
      </c>
    </row>
    <row r="207" spans="1:8" ht="18.75" x14ac:dyDescent="0.3">
      <c r="A207" s="52"/>
      <c r="B207" s="5" t="s">
        <v>116</v>
      </c>
      <c r="C207" s="8" t="s">
        <v>75</v>
      </c>
      <c r="D207" s="15">
        <v>2.35</v>
      </c>
      <c r="E207" s="15">
        <v>4.5999999999999996</v>
      </c>
      <c r="F207" s="15">
        <v>12.34</v>
      </c>
      <c r="G207" s="15">
        <v>100.1</v>
      </c>
      <c r="H207" s="10">
        <v>55</v>
      </c>
    </row>
    <row r="208" spans="1:8" ht="18.75" x14ac:dyDescent="0.3">
      <c r="A208" s="14"/>
      <c r="B208" s="5" t="s">
        <v>122</v>
      </c>
      <c r="C208" s="8" t="s">
        <v>17</v>
      </c>
      <c r="D208" s="10">
        <v>0.12</v>
      </c>
      <c r="E208" s="10">
        <v>0.12</v>
      </c>
      <c r="F208" s="10">
        <v>17.91</v>
      </c>
      <c r="G208" s="10">
        <v>73.2</v>
      </c>
      <c r="H208" s="10">
        <v>390</v>
      </c>
    </row>
    <row r="209" spans="1:9" ht="18.75" x14ac:dyDescent="0.3">
      <c r="A209" s="14"/>
      <c r="B209" s="5" t="s">
        <v>28</v>
      </c>
      <c r="C209" s="8" t="s">
        <v>56</v>
      </c>
      <c r="D209" s="10">
        <v>1.2</v>
      </c>
      <c r="E209" s="10">
        <v>0.22</v>
      </c>
      <c r="F209" s="10">
        <v>6.01</v>
      </c>
      <c r="G209" s="10">
        <v>30.9</v>
      </c>
      <c r="H209" s="10"/>
    </row>
    <row r="210" spans="1:9" ht="18.75" x14ac:dyDescent="0.3">
      <c r="A210" s="14"/>
      <c r="B210" s="5" t="s">
        <v>29</v>
      </c>
      <c r="C210" s="7">
        <v>25</v>
      </c>
      <c r="D210" s="2">
        <v>1.7</v>
      </c>
      <c r="E210" s="2">
        <v>0.33</v>
      </c>
      <c r="F210" s="2">
        <v>12.33</v>
      </c>
      <c r="G210" s="2">
        <v>59.06</v>
      </c>
      <c r="H210" s="10"/>
    </row>
    <row r="211" spans="1:9" ht="18.75" x14ac:dyDescent="0.3">
      <c r="A211" s="14"/>
      <c r="B211" s="5" t="s">
        <v>18</v>
      </c>
      <c r="C211" s="36">
        <v>545</v>
      </c>
      <c r="D211" s="10">
        <f>SUM(D205:D210)</f>
        <v>16.399999999999999</v>
      </c>
      <c r="E211" s="10">
        <f>SUM(E205:E210)</f>
        <v>11.22</v>
      </c>
      <c r="F211" s="10">
        <f>SUM(F205:F210)</f>
        <v>71.66</v>
      </c>
      <c r="G211" s="10">
        <f>SUM(G205:G210)</f>
        <v>452.92999999999995</v>
      </c>
      <c r="H211" s="10"/>
    </row>
    <row r="212" spans="1:9" ht="18.75" x14ac:dyDescent="0.3">
      <c r="A212" s="14" t="s">
        <v>30</v>
      </c>
      <c r="B212" s="5" t="s">
        <v>76</v>
      </c>
      <c r="C212" s="7">
        <v>90</v>
      </c>
      <c r="D212" s="10">
        <v>12.27</v>
      </c>
      <c r="E212" s="10">
        <v>9.6</v>
      </c>
      <c r="F212" s="10">
        <v>13.16</v>
      </c>
      <c r="G212" s="10">
        <v>188.1</v>
      </c>
      <c r="H212" s="10">
        <v>254</v>
      </c>
    </row>
    <row r="213" spans="1:9" ht="18.75" x14ac:dyDescent="0.3">
      <c r="A213" s="14"/>
      <c r="B213" s="5" t="s">
        <v>123</v>
      </c>
      <c r="C213" s="7">
        <v>10</v>
      </c>
      <c r="D213" s="10">
        <v>0.3</v>
      </c>
      <c r="E213" s="10">
        <v>1.6</v>
      </c>
      <c r="F213" s="10">
        <v>0.36</v>
      </c>
      <c r="G213" s="10">
        <v>16</v>
      </c>
      <c r="H213" s="10"/>
    </row>
    <row r="214" spans="1:9" ht="18.75" x14ac:dyDescent="0.3">
      <c r="A214" s="14"/>
      <c r="B214" s="5" t="s">
        <v>111</v>
      </c>
      <c r="C214" s="7">
        <v>150</v>
      </c>
      <c r="D214" s="10">
        <v>4.5</v>
      </c>
      <c r="E214" s="10">
        <v>3.75</v>
      </c>
      <c r="F214" s="10">
        <v>7.05</v>
      </c>
      <c r="G214" s="10">
        <v>79.5</v>
      </c>
      <c r="H214" s="10">
        <v>419</v>
      </c>
    </row>
    <row r="215" spans="1:9" ht="18.75" x14ac:dyDescent="0.3">
      <c r="A215" s="14"/>
      <c r="B215" s="5" t="s">
        <v>77</v>
      </c>
      <c r="C215" s="7">
        <v>10</v>
      </c>
      <c r="D215" s="10">
        <v>0.63</v>
      </c>
      <c r="E215" s="10">
        <v>1.66</v>
      </c>
      <c r="F215" s="10">
        <v>6.86</v>
      </c>
      <c r="G215" s="10">
        <v>45</v>
      </c>
      <c r="H215" s="10"/>
    </row>
    <row r="216" spans="1:9" ht="18.75" x14ac:dyDescent="0.3">
      <c r="A216" s="14"/>
      <c r="B216" s="5" t="s">
        <v>18</v>
      </c>
      <c r="C216" s="36">
        <f>C212+C213+C214+C215</f>
        <v>260</v>
      </c>
      <c r="D216" s="1">
        <f t="shared" ref="D216:G216" si="27">SUM(D212:D215)</f>
        <v>17.7</v>
      </c>
      <c r="E216" s="1">
        <f t="shared" si="27"/>
        <v>16.61</v>
      </c>
      <c r="F216" s="1">
        <f t="shared" si="27"/>
        <v>27.43</v>
      </c>
      <c r="G216" s="1">
        <f t="shared" si="27"/>
        <v>328.6</v>
      </c>
      <c r="H216" s="10"/>
    </row>
    <row r="217" spans="1:9" ht="18.75" x14ac:dyDescent="0.3">
      <c r="A217" s="14"/>
      <c r="B217" s="5" t="s">
        <v>33</v>
      </c>
      <c r="C217" s="7">
        <f>C202+C204+C211+C216</f>
        <v>1287</v>
      </c>
      <c r="D217" s="8">
        <f t="shared" ref="D217:G217" si="28">D202+D204+D211+D216</f>
        <v>41.989999999999995</v>
      </c>
      <c r="E217" s="8">
        <f t="shared" si="28"/>
        <v>37.92</v>
      </c>
      <c r="F217" s="8">
        <f t="shared" si="28"/>
        <v>143.26</v>
      </c>
      <c r="G217" s="8">
        <f t="shared" si="28"/>
        <v>1090.4299999999998</v>
      </c>
      <c r="H217" s="10"/>
    </row>
    <row r="221" spans="1:9" ht="18.75" x14ac:dyDescent="0.3">
      <c r="A221" s="18" t="s">
        <v>176</v>
      </c>
      <c r="B221" s="18"/>
    </row>
    <row r="222" spans="1:9" ht="18.75" x14ac:dyDescent="0.3">
      <c r="A222" s="18" t="s">
        <v>64</v>
      </c>
      <c r="B222" s="18"/>
    </row>
    <row r="223" spans="1:9" ht="18.75" x14ac:dyDescent="0.3">
      <c r="A223" s="18" t="s">
        <v>1</v>
      </c>
      <c r="B223" s="18"/>
      <c r="C223" s="19"/>
      <c r="D223" s="20"/>
      <c r="E223" s="20"/>
      <c r="F223" s="20"/>
      <c r="G223" s="20"/>
      <c r="H223" s="20"/>
      <c r="I223" s="47"/>
    </row>
    <row r="224" spans="1:9" ht="18.75" x14ac:dyDescent="0.3">
      <c r="A224" s="18" t="s">
        <v>131</v>
      </c>
      <c r="B224" s="18"/>
    </row>
    <row r="225" spans="1:8" ht="15.75" x14ac:dyDescent="0.25">
      <c r="A225" s="24" t="s">
        <v>2</v>
      </c>
      <c r="B225" s="25" t="s">
        <v>3</v>
      </c>
      <c r="C225" s="37" t="s">
        <v>4</v>
      </c>
      <c r="D225" s="38" t="s">
        <v>5</v>
      </c>
      <c r="E225" s="39"/>
      <c r="F225" s="40"/>
      <c r="G225" s="24" t="s">
        <v>6</v>
      </c>
      <c r="H225" s="24" t="s">
        <v>7</v>
      </c>
    </row>
    <row r="226" spans="1:8" ht="15.75" x14ac:dyDescent="0.25">
      <c r="A226" s="29"/>
      <c r="B226" s="30"/>
      <c r="C226" s="41"/>
      <c r="D226" s="31" t="s">
        <v>8</v>
      </c>
      <c r="E226" s="31" t="s">
        <v>9</v>
      </c>
      <c r="F226" s="31" t="s">
        <v>10</v>
      </c>
      <c r="G226" s="29"/>
      <c r="H226" s="29"/>
    </row>
    <row r="227" spans="1:8" ht="18.75" x14ac:dyDescent="0.3">
      <c r="A227" s="32" t="s">
        <v>52</v>
      </c>
      <c r="B227" s="5" t="s">
        <v>110</v>
      </c>
      <c r="C227" s="8" t="s">
        <v>21</v>
      </c>
      <c r="D227" s="10">
        <v>7.05</v>
      </c>
      <c r="E227" s="10">
        <v>13.58</v>
      </c>
      <c r="F227" s="10">
        <v>1.35</v>
      </c>
      <c r="G227" s="10">
        <v>156.30000000000001</v>
      </c>
      <c r="H227" s="10">
        <v>229</v>
      </c>
    </row>
    <row r="228" spans="1:8" ht="18.75" x14ac:dyDescent="0.3">
      <c r="A228" s="32"/>
      <c r="B228" s="5" t="s">
        <v>62</v>
      </c>
      <c r="C228" s="7">
        <v>35</v>
      </c>
      <c r="D228" s="10">
        <v>0.49</v>
      </c>
      <c r="E228" s="10">
        <v>1.7709999999999999</v>
      </c>
      <c r="F228" s="10">
        <v>3.15</v>
      </c>
      <c r="G228" s="10">
        <v>30.59</v>
      </c>
      <c r="H228" s="10">
        <v>21</v>
      </c>
    </row>
    <row r="229" spans="1:8" ht="18.75" x14ac:dyDescent="0.3">
      <c r="A229" s="14" t="s">
        <v>14</v>
      </c>
      <c r="B229" s="5" t="s">
        <v>152</v>
      </c>
      <c r="C229" s="8" t="s">
        <v>102</v>
      </c>
      <c r="D229" s="10">
        <v>3.49</v>
      </c>
      <c r="E229" s="10">
        <v>6.28</v>
      </c>
      <c r="F229" s="10">
        <v>8.08</v>
      </c>
      <c r="G229" s="10">
        <v>103</v>
      </c>
      <c r="H229" s="10" t="s">
        <v>59</v>
      </c>
    </row>
    <row r="230" spans="1:8" ht="18.75" x14ac:dyDescent="0.3">
      <c r="A230" s="14"/>
      <c r="B230" s="5" t="s">
        <v>103</v>
      </c>
      <c r="C230" s="8" t="s">
        <v>17</v>
      </c>
      <c r="D230" s="10">
        <v>2.34</v>
      </c>
      <c r="E230" s="10">
        <v>2</v>
      </c>
      <c r="F230" s="10">
        <v>10.63</v>
      </c>
      <c r="G230" s="10">
        <v>70</v>
      </c>
      <c r="H230" s="10">
        <v>414</v>
      </c>
    </row>
    <row r="231" spans="1:8" ht="18.75" x14ac:dyDescent="0.3">
      <c r="A231" s="14"/>
      <c r="B231" s="5" t="s">
        <v>18</v>
      </c>
      <c r="C231" s="36">
        <v>290</v>
      </c>
      <c r="D231" s="10">
        <f>SUM(D227:D230)</f>
        <v>13.370000000000001</v>
      </c>
      <c r="E231" s="10">
        <f t="shared" ref="E231:G231" si="29">SUM(E227:E230)</f>
        <v>23.631</v>
      </c>
      <c r="F231" s="10">
        <f t="shared" si="29"/>
        <v>23.21</v>
      </c>
      <c r="G231" s="10">
        <f t="shared" si="29"/>
        <v>359.89</v>
      </c>
      <c r="H231" s="10"/>
    </row>
    <row r="232" spans="1:8" ht="18.75" x14ac:dyDescent="0.3">
      <c r="A232" s="14" t="s">
        <v>19</v>
      </c>
      <c r="B232" s="5" t="s">
        <v>20</v>
      </c>
      <c r="C232" s="7" t="s">
        <v>75</v>
      </c>
      <c r="D232" s="10">
        <v>0.4</v>
      </c>
      <c r="E232" s="10">
        <v>0.4</v>
      </c>
      <c r="F232" s="10">
        <v>9.8000000000000007</v>
      </c>
      <c r="G232" s="10">
        <v>44</v>
      </c>
      <c r="H232" s="10">
        <v>386</v>
      </c>
    </row>
    <row r="233" spans="1:8" ht="18.75" x14ac:dyDescent="0.3">
      <c r="A233" s="14"/>
      <c r="B233" s="5" t="s">
        <v>18</v>
      </c>
      <c r="C233" s="36">
        <v>100</v>
      </c>
      <c r="D233" s="10">
        <f>SUM(D232)</f>
        <v>0.4</v>
      </c>
      <c r="E233" s="10">
        <f t="shared" ref="E233:G233" si="30">SUM(E232)</f>
        <v>0.4</v>
      </c>
      <c r="F233" s="10">
        <f t="shared" si="30"/>
        <v>9.8000000000000007</v>
      </c>
      <c r="G233" s="10">
        <f t="shared" si="30"/>
        <v>44</v>
      </c>
      <c r="H233" s="10"/>
    </row>
    <row r="234" spans="1:8" ht="18.75" x14ac:dyDescent="0.3">
      <c r="A234" s="14" t="s">
        <v>22</v>
      </c>
      <c r="B234" s="5" t="s">
        <v>79</v>
      </c>
      <c r="C234" s="7">
        <v>150</v>
      </c>
      <c r="D234" s="2">
        <v>1.18</v>
      </c>
      <c r="E234" s="2">
        <v>1.64</v>
      </c>
      <c r="F234" s="2">
        <v>8.75</v>
      </c>
      <c r="G234" s="2">
        <v>54.45</v>
      </c>
      <c r="H234" s="10">
        <v>86</v>
      </c>
    </row>
    <row r="235" spans="1:8" ht="18.75" x14ac:dyDescent="0.3">
      <c r="A235" s="14"/>
      <c r="B235" s="5" t="s">
        <v>124</v>
      </c>
      <c r="C235" s="7">
        <v>35</v>
      </c>
      <c r="D235" s="15">
        <v>0.31</v>
      </c>
      <c r="E235" s="15">
        <v>1.44</v>
      </c>
      <c r="F235" s="15">
        <v>3.2</v>
      </c>
      <c r="G235" s="15">
        <v>27.08</v>
      </c>
      <c r="H235" s="10">
        <v>36</v>
      </c>
    </row>
    <row r="236" spans="1:8" ht="18.75" x14ac:dyDescent="0.3">
      <c r="A236" s="14"/>
      <c r="B236" s="5" t="s">
        <v>167</v>
      </c>
      <c r="C236" s="8" t="s">
        <v>125</v>
      </c>
      <c r="D236" s="15">
        <v>9.61</v>
      </c>
      <c r="E236" s="15">
        <v>6.77</v>
      </c>
      <c r="F236" s="15">
        <v>3.34</v>
      </c>
      <c r="G236" s="15">
        <v>123.75</v>
      </c>
      <c r="H236" s="53" t="s">
        <v>126</v>
      </c>
    </row>
    <row r="237" spans="1:8" ht="18.75" x14ac:dyDescent="0.3">
      <c r="A237" s="14"/>
      <c r="B237" s="5" t="s">
        <v>48</v>
      </c>
      <c r="C237" s="8" t="s">
        <v>26</v>
      </c>
      <c r="D237" s="10">
        <v>2.2400000000000002</v>
      </c>
      <c r="E237" s="10">
        <v>3.52</v>
      </c>
      <c r="F237" s="10">
        <v>14.98</v>
      </c>
      <c r="G237" s="10">
        <v>100.65</v>
      </c>
      <c r="H237" s="10">
        <v>339</v>
      </c>
    </row>
    <row r="238" spans="1:8" ht="18.75" x14ac:dyDescent="0.3">
      <c r="A238" s="14"/>
      <c r="B238" s="5" t="s">
        <v>80</v>
      </c>
      <c r="C238" s="8" t="s">
        <v>17</v>
      </c>
      <c r="D238" s="10">
        <v>0.33</v>
      </c>
      <c r="E238" s="10">
        <v>0.01</v>
      </c>
      <c r="F238" s="10">
        <v>20.82</v>
      </c>
      <c r="G238" s="10">
        <v>84.75</v>
      </c>
      <c r="H238" s="10">
        <v>394</v>
      </c>
    </row>
    <row r="239" spans="1:8" ht="18.75" x14ac:dyDescent="0.3">
      <c r="A239" s="14"/>
      <c r="B239" s="5" t="s">
        <v>28</v>
      </c>
      <c r="C239" s="8" t="s">
        <v>56</v>
      </c>
      <c r="D239" s="10">
        <v>1.2</v>
      </c>
      <c r="E239" s="10">
        <v>0.22</v>
      </c>
      <c r="F239" s="10">
        <v>6.01</v>
      </c>
      <c r="G239" s="10">
        <v>30.9</v>
      </c>
      <c r="H239" s="10"/>
    </row>
    <row r="240" spans="1:8" ht="18.75" x14ac:dyDescent="0.3">
      <c r="A240" s="14"/>
      <c r="B240" s="5" t="s">
        <v>29</v>
      </c>
      <c r="C240" s="7">
        <v>25</v>
      </c>
      <c r="D240" s="2">
        <v>1.7</v>
      </c>
      <c r="E240" s="2">
        <v>0.33</v>
      </c>
      <c r="F240" s="2">
        <v>12.33</v>
      </c>
      <c r="G240" s="2">
        <v>59.06</v>
      </c>
      <c r="H240" s="10"/>
    </row>
    <row r="241" spans="1:8" ht="18.75" x14ac:dyDescent="0.3">
      <c r="A241" s="14"/>
      <c r="B241" s="5" t="s">
        <v>18</v>
      </c>
      <c r="C241" s="36">
        <v>560</v>
      </c>
      <c r="D241" s="10">
        <f>SUM(D234:D240)</f>
        <v>16.57</v>
      </c>
      <c r="E241" s="10">
        <f t="shared" ref="E241:G241" si="31">SUM(E234:E240)</f>
        <v>13.93</v>
      </c>
      <c r="F241" s="10">
        <f t="shared" si="31"/>
        <v>69.430000000000007</v>
      </c>
      <c r="G241" s="10">
        <f t="shared" si="31"/>
        <v>480.64</v>
      </c>
      <c r="H241" s="10"/>
    </row>
    <row r="242" spans="1:8" ht="18.75" x14ac:dyDescent="0.3">
      <c r="A242" s="14" t="s">
        <v>30</v>
      </c>
      <c r="B242" s="5" t="s">
        <v>71</v>
      </c>
      <c r="C242" s="7">
        <v>50</v>
      </c>
      <c r="D242" s="8">
        <v>2.92</v>
      </c>
      <c r="E242" s="8">
        <v>3.21</v>
      </c>
      <c r="F242" s="8">
        <v>24.06</v>
      </c>
      <c r="G242" s="8">
        <v>136.66999999999999</v>
      </c>
      <c r="H242" s="6">
        <v>437</v>
      </c>
    </row>
    <row r="243" spans="1:8" ht="18.75" x14ac:dyDescent="0.3">
      <c r="A243" s="14"/>
      <c r="B243" s="5" t="s">
        <v>51</v>
      </c>
      <c r="C243" s="7">
        <v>150</v>
      </c>
      <c r="D243" s="10">
        <v>4.3499999999999996</v>
      </c>
      <c r="E243" s="10">
        <v>3.75</v>
      </c>
      <c r="F243" s="10">
        <v>6</v>
      </c>
      <c r="G243" s="10">
        <v>75</v>
      </c>
      <c r="H243" s="10">
        <v>420</v>
      </c>
    </row>
    <row r="244" spans="1:8" ht="18.75" x14ac:dyDescent="0.3">
      <c r="A244" s="14"/>
      <c r="B244" s="5" t="s">
        <v>18</v>
      </c>
      <c r="C244" s="36">
        <f>SUM(C242:C243)</f>
        <v>200</v>
      </c>
      <c r="D244" s="10">
        <f>SUM(D242:D243)</f>
        <v>7.27</v>
      </c>
      <c r="E244" s="10">
        <f t="shared" ref="E244:G244" si="32">SUM(E242:E243)</f>
        <v>6.96</v>
      </c>
      <c r="F244" s="10">
        <f t="shared" si="32"/>
        <v>30.06</v>
      </c>
      <c r="G244" s="10">
        <f t="shared" si="32"/>
        <v>211.67</v>
      </c>
      <c r="H244" s="10"/>
    </row>
    <row r="245" spans="1:8" ht="18.75" x14ac:dyDescent="0.3">
      <c r="A245" s="14"/>
      <c r="B245" s="5" t="s">
        <v>33</v>
      </c>
      <c r="C245" s="7">
        <f>C231+C233+C241+C244</f>
        <v>1150</v>
      </c>
      <c r="D245" s="8">
        <f t="shared" ref="D245:G245" si="33">D231+D233+D241+D244</f>
        <v>37.61</v>
      </c>
      <c r="E245" s="8">
        <f t="shared" si="33"/>
        <v>44.920999999999999</v>
      </c>
      <c r="F245" s="8">
        <f t="shared" si="33"/>
        <v>132.5</v>
      </c>
      <c r="G245" s="8">
        <f t="shared" si="33"/>
        <v>1096.2</v>
      </c>
      <c r="H245" s="10"/>
    </row>
    <row r="246" spans="1:8" ht="18.75" x14ac:dyDescent="0.3">
      <c r="C246" s="9"/>
      <c r="D246" s="9"/>
      <c r="E246" s="9"/>
      <c r="F246" s="9"/>
      <c r="G246" s="9"/>
    </row>
    <row r="248" spans="1:8" ht="18.75" x14ac:dyDescent="0.3">
      <c r="A248" s="18" t="s">
        <v>177</v>
      </c>
      <c r="B248" s="18"/>
    </row>
    <row r="249" spans="1:8" ht="18.75" x14ac:dyDescent="0.3">
      <c r="A249" s="18" t="s">
        <v>64</v>
      </c>
      <c r="B249" s="18"/>
    </row>
    <row r="250" spans="1:8" ht="18.75" x14ac:dyDescent="0.3">
      <c r="A250" s="18" t="s">
        <v>1</v>
      </c>
      <c r="B250" s="18"/>
      <c r="C250" s="19"/>
      <c r="D250" s="20"/>
      <c r="E250" s="20"/>
      <c r="F250" s="20"/>
      <c r="G250" s="20"/>
    </row>
    <row r="251" spans="1:8" ht="18.75" x14ac:dyDescent="0.3">
      <c r="A251" s="18" t="s">
        <v>131</v>
      </c>
      <c r="B251" s="18"/>
    </row>
    <row r="252" spans="1:8" ht="15.75" x14ac:dyDescent="0.25">
      <c r="A252" s="24" t="s">
        <v>2</v>
      </c>
      <c r="B252" s="25" t="s">
        <v>3</v>
      </c>
      <c r="C252" s="37" t="s">
        <v>4</v>
      </c>
      <c r="D252" s="38" t="s">
        <v>5</v>
      </c>
      <c r="E252" s="39"/>
      <c r="F252" s="40"/>
      <c r="G252" s="24" t="s">
        <v>6</v>
      </c>
      <c r="H252" s="24" t="s">
        <v>7</v>
      </c>
    </row>
    <row r="253" spans="1:8" ht="15.75" x14ac:dyDescent="0.25">
      <c r="A253" s="29"/>
      <c r="B253" s="30"/>
      <c r="C253" s="41"/>
      <c r="D253" s="31" t="s">
        <v>8</v>
      </c>
      <c r="E253" s="31" t="s">
        <v>9</v>
      </c>
      <c r="F253" s="31" t="s">
        <v>10</v>
      </c>
      <c r="G253" s="29"/>
      <c r="H253" s="29"/>
    </row>
    <row r="254" spans="1:8" ht="18.75" x14ac:dyDescent="0.3">
      <c r="A254" s="32" t="s">
        <v>52</v>
      </c>
      <c r="B254" s="5" t="s">
        <v>74</v>
      </c>
      <c r="C254" s="8" t="s">
        <v>17</v>
      </c>
      <c r="D254" s="10">
        <v>4.3099999999999996</v>
      </c>
      <c r="E254" s="10">
        <v>3.91</v>
      </c>
      <c r="F254" s="10">
        <v>14.13</v>
      </c>
      <c r="G254" s="10">
        <v>108.9</v>
      </c>
      <c r="H254" s="10">
        <v>100</v>
      </c>
    </row>
    <row r="255" spans="1:8" ht="18.75" x14ac:dyDescent="0.3">
      <c r="A255" s="14" t="s">
        <v>14</v>
      </c>
      <c r="B255" s="5" t="s">
        <v>15</v>
      </c>
      <c r="C255" s="8" t="s">
        <v>153</v>
      </c>
      <c r="D255" s="10">
        <v>3.49</v>
      </c>
      <c r="E255" s="10">
        <v>6.28</v>
      </c>
      <c r="F255" s="10">
        <v>8.08</v>
      </c>
      <c r="G255" s="10">
        <v>103</v>
      </c>
      <c r="H255" s="10" t="s">
        <v>59</v>
      </c>
    </row>
    <row r="256" spans="1:8" ht="18.75" x14ac:dyDescent="0.3">
      <c r="A256" s="14"/>
      <c r="B256" s="5" t="s">
        <v>105</v>
      </c>
      <c r="C256" s="8" t="s">
        <v>17</v>
      </c>
      <c r="D256" s="16">
        <v>0.04</v>
      </c>
      <c r="E256" s="16">
        <v>0.01</v>
      </c>
      <c r="F256" s="16">
        <v>8.32</v>
      </c>
      <c r="G256" s="16">
        <v>42.6</v>
      </c>
      <c r="H256" s="50">
        <v>411</v>
      </c>
    </row>
    <row r="257" spans="1:8" ht="18.75" x14ac:dyDescent="0.3">
      <c r="A257" s="14"/>
      <c r="B257" s="5" t="s">
        <v>18</v>
      </c>
      <c r="C257" s="36">
        <v>332.5</v>
      </c>
      <c r="D257" s="10">
        <f>SUM(D254:D256)</f>
        <v>7.84</v>
      </c>
      <c r="E257" s="10">
        <f t="shared" ref="E257:G257" si="34">SUM(E254:E256)</f>
        <v>10.200000000000001</v>
      </c>
      <c r="F257" s="10">
        <f t="shared" si="34"/>
        <v>30.53</v>
      </c>
      <c r="G257" s="10">
        <f t="shared" si="34"/>
        <v>254.5</v>
      </c>
      <c r="H257" s="10"/>
    </row>
    <row r="258" spans="1:8" ht="18.75" x14ac:dyDescent="0.3">
      <c r="A258" s="14" t="s">
        <v>19</v>
      </c>
      <c r="B258" s="5" t="s">
        <v>32</v>
      </c>
      <c r="C258" s="8" t="s">
        <v>17</v>
      </c>
      <c r="D258" s="10">
        <v>0.75</v>
      </c>
      <c r="E258" s="10">
        <v>15.15</v>
      </c>
      <c r="F258" s="10">
        <v>11.17</v>
      </c>
      <c r="G258" s="10">
        <v>64</v>
      </c>
      <c r="H258" s="10">
        <v>418</v>
      </c>
    </row>
    <row r="259" spans="1:8" ht="18.75" x14ac:dyDescent="0.3">
      <c r="A259" s="14"/>
      <c r="B259" s="5" t="s">
        <v>18</v>
      </c>
      <c r="C259" s="34" t="s">
        <v>17</v>
      </c>
      <c r="D259" s="10">
        <f>SUM(D258)</f>
        <v>0.75</v>
      </c>
      <c r="E259" s="10">
        <f t="shared" ref="E259:G259" si="35">SUM(E258)</f>
        <v>15.15</v>
      </c>
      <c r="F259" s="10">
        <f t="shared" si="35"/>
        <v>11.17</v>
      </c>
      <c r="G259" s="10">
        <f t="shared" si="35"/>
        <v>64</v>
      </c>
      <c r="H259" s="10"/>
    </row>
    <row r="260" spans="1:8" ht="18.75" x14ac:dyDescent="0.3">
      <c r="A260" s="14" t="s">
        <v>22</v>
      </c>
      <c r="B260" s="5" t="s">
        <v>82</v>
      </c>
      <c r="C260" s="7">
        <v>150</v>
      </c>
      <c r="D260" s="8">
        <v>1.31</v>
      </c>
      <c r="E260" s="8">
        <v>1.7</v>
      </c>
      <c r="F260" s="8">
        <v>8.57</v>
      </c>
      <c r="G260" s="8">
        <v>54.9</v>
      </c>
      <c r="H260" s="10">
        <v>86</v>
      </c>
    </row>
    <row r="261" spans="1:8" ht="18.75" x14ac:dyDescent="0.3">
      <c r="A261" s="14"/>
      <c r="B261" s="5" t="s">
        <v>39</v>
      </c>
      <c r="C261" s="7">
        <v>35</v>
      </c>
      <c r="D261" s="15">
        <v>0.23</v>
      </c>
      <c r="E261" s="15">
        <v>0</v>
      </c>
      <c r="F261" s="15">
        <v>0.72</v>
      </c>
      <c r="G261" s="15">
        <v>3.64</v>
      </c>
      <c r="H261" s="10"/>
    </row>
    <row r="262" spans="1:8" ht="18.75" x14ac:dyDescent="0.3">
      <c r="A262" s="14"/>
      <c r="B262" s="5" t="s">
        <v>127</v>
      </c>
      <c r="C262" s="8" t="s">
        <v>154</v>
      </c>
      <c r="D262" s="10">
        <v>8.66</v>
      </c>
      <c r="E262" s="10">
        <v>5.55</v>
      </c>
      <c r="F262" s="10">
        <v>16.489999999999998</v>
      </c>
      <c r="G262" s="10">
        <v>151</v>
      </c>
      <c r="H262" s="10">
        <v>319</v>
      </c>
    </row>
    <row r="263" spans="1:8" ht="18.75" x14ac:dyDescent="0.3">
      <c r="A263" s="14"/>
      <c r="B263" s="5" t="s">
        <v>122</v>
      </c>
      <c r="C263" s="8" t="s">
        <v>17</v>
      </c>
      <c r="D263" s="10">
        <v>0.12</v>
      </c>
      <c r="E263" s="10">
        <v>0.12</v>
      </c>
      <c r="F263" s="10">
        <v>17.91</v>
      </c>
      <c r="G263" s="10">
        <v>73.2</v>
      </c>
      <c r="H263" s="10">
        <v>390</v>
      </c>
    </row>
    <row r="264" spans="1:8" ht="18.75" x14ac:dyDescent="0.3">
      <c r="A264" s="14"/>
      <c r="B264" s="5" t="s">
        <v>28</v>
      </c>
      <c r="C264" s="8" t="s">
        <v>56</v>
      </c>
      <c r="D264" s="10">
        <v>1.2</v>
      </c>
      <c r="E264" s="10">
        <v>0.22</v>
      </c>
      <c r="F264" s="10">
        <v>6.01</v>
      </c>
      <c r="G264" s="10">
        <v>30.9</v>
      </c>
      <c r="H264" s="10"/>
    </row>
    <row r="265" spans="1:8" ht="18.75" x14ac:dyDescent="0.3">
      <c r="A265" s="14"/>
      <c r="B265" s="5" t="s">
        <v>29</v>
      </c>
      <c r="C265" s="7">
        <v>25</v>
      </c>
      <c r="D265" s="2">
        <v>1.7</v>
      </c>
      <c r="E265" s="2">
        <v>0.33</v>
      </c>
      <c r="F265" s="2">
        <v>12.33</v>
      </c>
      <c r="G265" s="2">
        <v>59.06</v>
      </c>
      <c r="H265" s="10"/>
    </row>
    <row r="266" spans="1:8" ht="18.75" x14ac:dyDescent="0.3">
      <c r="A266" s="14"/>
      <c r="B266" s="5" t="s">
        <v>18</v>
      </c>
      <c r="C266" s="36">
        <v>540</v>
      </c>
      <c r="D266" s="10">
        <v>17.71</v>
      </c>
      <c r="E266" s="10">
        <v>12.51</v>
      </c>
      <c r="F266" s="10">
        <v>75.28</v>
      </c>
      <c r="G266" s="10">
        <v>484.52</v>
      </c>
      <c r="H266" s="10"/>
    </row>
    <row r="267" spans="1:8" ht="18.75" x14ac:dyDescent="0.3">
      <c r="A267" s="14" t="s">
        <v>30</v>
      </c>
      <c r="B267" s="5" t="s">
        <v>45</v>
      </c>
      <c r="C267" s="8" t="s">
        <v>17</v>
      </c>
      <c r="D267" s="10">
        <v>4.58</v>
      </c>
      <c r="E267" s="10">
        <v>4.08</v>
      </c>
      <c r="F267" s="10">
        <v>7.58</v>
      </c>
      <c r="G267" s="10">
        <v>85</v>
      </c>
      <c r="H267" s="10">
        <v>419</v>
      </c>
    </row>
    <row r="268" spans="1:8" ht="18.75" x14ac:dyDescent="0.3">
      <c r="A268" s="14"/>
      <c r="B268" s="5" t="s">
        <v>84</v>
      </c>
      <c r="C268" s="8" t="s">
        <v>31</v>
      </c>
      <c r="D268" s="10">
        <v>3.54</v>
      </c>
      <c r="E268" s="10">
        <v>6.57</v>
      </c>
      <c r="F268" s="10">
        <v>27.87</v>
      </c>
      <c r="G268" s="10">
        <v>185</v>
      </c>
      <c r="H268" s="10">
        <v>443</v>
      </c>
    </row>
    <row r="269" spans="1:8" ht="18.75" x14ac:dyDescent="0.3">
      <c r="A269" s="14"/>
      <c r="B269" s="5" t="s">
        <v>18</v>
      </c>
      <c r="C269" s="34" t="s">
        <v>24</v>
      </c>
      <c r="D269" s="10">
        <f>SUM(D267:D268)</f>
        <v>8.120000000000001</v>
      </c>
      <c r="E269" s="10">
        <f t="shared" ref="E269:G269" si="36">SUM(E267:E268)</f>
        <v>10.65</v>
      </c>
      <c r="F269" s="10">
        <f t="shared" si="36"/>
        <v>35.450000000000003</v>
      </c>
      <c r="G269" s="10">
        <f t="shared" si="36"/>
        <v>270</v>
      </c>
      <c r="H269" s="10"/>
    </row>
    <row r="270" spans="1:8" ht="18.75" x14ac:dyDescent="0.3">
      <c r="A270" s="14"/>
      <c r="B270" s="5" t="s">
        <v>33</v>
      </c>
      <c r="C270" s="7">
        <f>C257+C259+C266+C269</f>
        <v>1222.5</v>
      </c>
      <c r="D270" s="10">
        <f>D257+D259+D266+D269</f>
        <v>34.42</v>
      </c>
      <c r="E270" s="10">
        <f>E257+E259+E266+E269</f>
        <v>48.51</v>
      </c>
      <c r="F270" s="10">
        <f>F257+F259+F266+F269</f>
        <v>152.43</v>
      </c>
      <c r="G270" s="10">
        <f>G257+G259+G266+G269</f>
        <v>1073.02</v>
      </c>
      <c r="H270" s="10"/>
    </row>
    <row r="274" spans="1:9" ht="33.75" customHeight="1" x14ac:dyDescent="0.25">
      <c r="A274" s="54" t="s">
        <v>85</v>
      </c>
      <c r="B274" s="54"/>
      <c r="C274" s="54"/>
      <c r="D274" s="55" t="s">
        <v>86</v>
      </c>
      <c r="E274" s="55"/>
      <c r="F274" s="55"/>
      <c r="G274" s="55"/>
      <c r="H274" s="55"/>
      <c r="I274" s="55"/>
    </row>
    <row r="275" spans="1:9" ht="15.75" customHeight="1" x14ac:dyDescent="0.25">
      <c r="A275" s="56" t="s">
        <v>87</v>
      </c>
      <c r="B275" s="56"/>
      <c r="C275" s="56"/>
      <c r="D275" s="56"/>
      <c r="E275" s="56"/>
      <c r="F275" s="56"/>
      <c r="G275" s="56"/>
      <c r="H275" s="56"/>
      <c r="I275" s="57"/>
    </row>
    <row r="276" spans="1:9" ht="15.75" x14ac:dyDescent="0.25">
      <c r="A276" s="58"/>
      <c r="B276" s="58"/>
      <c r="C276" s="59"/>
      <c r="D276" s="58"/>
      <c r="E276" s="58"/>
      <c r="F276" s="58"/>
      <c r="G276" s="58"/>
      <c r="H276" s="58"/>
      <c r="I276" s="58"/>
    </row>
    <row r="277" spans="1:9" ht="15.75" x14ac:dyDescent="0.25">
      <c r="A277" s="55" t="s">
        <v>88</v>
      </c>
      <c r="B277" s="55"/>
      <c r="C277" s="60"/>
      <c r="D277" s="55"/>
      <c r="E277" s="55"/>
      <c r="F277" s="55"/>
      <c r="G277" s="55"/>
      <c r="H277" s="55"/>
      <c r="I277" s="55"/>
    </row>
    <row r="278" spans="1:9" ht="15.75" x14ac:dyDescent="0.25">
      <c r="A278" s="55" t="s">
        <v>89</v>
      </c>
      <c r="B278" s="55"/>
      <c r="C278" s="60"/>
      <c r="D278" s="55"/>
      <c r="E278" s="55"/>
      <c r="F278" s="55"/>
      <c r="G278" s="55"/>
      <c r="H278" s="55"/>
      <c r="I278" s="55"/>
    </row>
    <row r="279" spans="1:9" ht="15.75" customHeight="1" x14ac:dyDescent="0.25">
      <c r="A279" s="61" t="s">
        <v>90</v>
      </c>
      <c r="B279" s="61"/>
      <c r="C279" s="61"/>
      <c r="D279" s="61"/>
      <c r="E279" s="61"/>
      <c r="F279" s="61"/>
      <c r="G279" s="61"/>
      <c r="H279" s="61"/>
      <c r="I279" s="57"/>
    </row>
    <row r="280" spans="1:9" ht="15" customHeight="1" x14ac:dyDescent="0.25">
      <c r="A280" s="61"/>
      <c r="B280" s="61"/>
      <c r="C280" s="61"/>
      <c r="D280" s="61"/>
      <c r="E280" s="61"/>
      <c r="F280" s="61"/>
      <c r="G280" s="61"/>
      <c r="H280" s="61"/>
      <c r="I280" s="57"/>
    </row>
    <row r="281" spans="1:9" x14ac:dyDescent="0.25">
      <c r="A281" s="61"/>
      <c r="B281" s="61"/>
      <c r="C281" s="61"/>
      <c r="D281" s="61"/>
      <c r="E281" s="61"/>
      <c r="F281" s="61"/>
      <c r="G281" s="61"/>
      <c r="H281" s="61"/>
    </row>
    <row r="283" spans="1:9" ht="18.75" customHeight="1" x14ac:dyDescent="0.25">
      <c r="A283" s="62"/>
      <c r="B283" s="63" t="s">
        <v>128</v>
      </c>
      <c r="C283" s="37" t="s">
        <v>4</v>
      </c>
      <c r="D283" s="38" t="s">
        <v>5</v>
      </c>
      <c r="E283" s="39"/>
      <c r="F283" s="40"/>
      <c r="G283" s="64" t="s">
        <v>6</v>
      </c>
      <c r="H283" s="65"/>
    </row>
    <row r="284" spans="1:9" ht="18.75" customHeight="1" x14ac:dyDescent="0.25">
      <c r="A284" s="62"/>
      <c r="B284" s="66"/>
      <c r="C284" s="41"/>
      <c r="D284" s="31" t="s">
        <v>8</v>
      </c>
      <c r="E284" s="31" t="s">
        <v>9</v>
      </c>
      <c r="F284" s="31" t="s">
        <v>10</v>
      </c>
      <c r="G284" s="64"/>
      <c r="H284" s="65"/>
    </row>
    <row r="285" spans="1:9" ht="18.75" x14ac:dyDescent="0.3">
      <c r="A285" s="21">
        <v>1</v>
      </c>
      <c r="B285" s="31"/>
      <c r="C285" s="8">
        <f>C25</f>
        <v>1224</v>
      </c>
      <c r="D285" s="8">
        <f>D25</f>
        <v>57.74</v>
      </c>
      <c r="E285" s="8">
        <f>E25</f>
        <v>50.081000000000003</v>
      </c>
      <c r="F285" s="8">
        <f>F25</f>
        <v>191.23000000000002</v>
      </c>
      <c r="G285" s="8">
        <f>G25</f>
        <v>1446</v>
      </c>
    </row>
    <row r="286" spans="1:9" ht="18.75" x14ac:dyDescent="0.3">
      <c r="A286" s="21">
        <v>2</v>
      </c>
      <c r="B286" s="31"/>
      <c r="C286" s="8">
        <f>C51</f>
        <v>1167</v>
      </c>
      <c r="D286" s="8">
        <f>D51</f>
        <v>37.14</v>
      </c>
      <c r="E286" s="8">
        <f>E51</f>
        <v>34.49</v>
      </c>
      <c r="F286" s="8">
        <f>F51</f>
        <v>143.29999999999998</v>
      </c>
      <c r="G286" s="8">
        <f>G51</f>
        <v>1061.33</v>
      </c>
    </row>
    <row r="287" spans="1:9" ht="18.75" x14ac:dyDescent="0.3">
      <c r="A287" s="21">
        <v>3</v>
      </c>
      <c r="B287" s="21"/>
      <c r="C287" s="8">
        <f>C79</f>
        <v>1305</v>
      </c>
      <c r="D287" s="8">
        <f>D79</f>
        <v>38.65</v>
      </c>
      <c r="E287" s="8">
        <f>E79</f>
        <v>35.25</v>
      </c>
      <c r="F287" s="8">
        <f>F79</f>
        <v>156.08000000000001</v>
      </c>
      <c r="G287" s="8">
        <f>G79</f>
        <v>1108.72</v>
      </c>
    </row>
    <row r="288" spans="1:9" ht="18.75" x14ac:dyDescent="0.3">
      <c r="A288" s="21">
        <v>4</v>
      </c>
      <c r="B288" s="21"/>
      <c r="C288" s="8">
        <f>C106</f>
        <v>1185</v>
      </c>
      <c r="D288" s="8">
        <f>D106</f>
        <v>35.75</v>
      </c>
      <c r="E288" s="8">
        <f>E106</f>
        <v>45.4</v>
      </c>
      <c r="F288" s="8">
        <f>F106</f>
        <v>141.49</v>
      </c>
      <c r="G288" s="8">
        <f>G106</f>
        <v>997.61999999999989</v>
      </c>
    </row>
    <row r="289" spans="1:7" ht="18.75" x14ac:dyDescent="0.3">
      <c r="A289" s="21">
        <v>5</v>
      </c>
      <c r="B289" s="21"/>
      <c r="C289" s="8">
        <f>C133</f>
        <v>1167.5</v>
      </c>
      <c r="D289" s="8">
        <f>D133</f>
        <v>42.78</v>
      </c>
      <c r="E289" s="8">
        <f>E133</f>
        <v>42</v>
      </c>
      <c r="F289" s="8">
        <f>F133</f>
        <v>130.06</v>
      </c>
      <c r="G289" s="8">
        <f>G133</f>
        <v>1071.73</v>
      </c>
    </row>
    <row r="290" spans="1:7" ht="18.75" x14ac:dyDescent="0.3">
      <c r="A290" s="21">
        <v>6</v>
      </c>
      <c r="B290" s="21"/>
      <c r="C290" s="8">
        <f>C161</f>
        <v>1205</v>
      </c>
      <c r="D290" s="8">
        <f>D161</f>
        <v>33.68</v>
      </c>
      <c r="E290" s="8">
        <f>E161</f>
        <v>38.134999999999998</v>
      </c>
      <c r="F290" s="8">
        <f>F161</f>
        <v>136.04</v>
      </c>
      <c r="G290" s="8">
        <f>G161</f>
        <v>1036.1500000000001</v>
      </c>
    </row>
    <row r="291" spans="1:7" ht="18.75" x14ac:dyDescent="0.3">
      <c r="A291" s="21">
        <v>7</v>
      </c>
      <c r="B291" s="21"/>
      <c r="C291" s="8">
        <f>C190</f>
        <v>1397</v>
      </c>
      <c r="D291" s="8">
        <f>D190</f>
        <v>45.17</v>
      </c>
      <c r="E291" s="8">
        <f>E190</f>
        <v>36.81</v>
      </c>
      <c r="F291" s="8">
        <f>F190</f>
        <v>145.79</v>
      </c>
      <c r="G291" s="8">
        <f>G190</f>
        <v>1095.5</v>
      </c>
    </row>
    <row r="292" spans="1:7" ht="18.75" x14ac:dyDescent="0.3">
      <c r="A292" s="21">
        <v>8</v>
      </c>
      <c r="B292" s="21"/>
      <c r="C292" s="8">
        <f>C217</f>
        <v>1287</v>
      </c>
      <c r="D292" s="8">
        <f>D217</f>
        <v>41.989999999999995</v>
      </c>
      <c r="E292" s="8">
        <f>E217</f>
        <v>37.92</v>
      </c>
      <c r="F292" s="8">
        <f>F217</f>
        <v>143.26</v>
      </c>
      <c r="G292" s="8">
        <f>G217</f>
        <v>1090.4299999999998</v>
      </c>
    </row>
    <row r="293" spans="1:7" ht="18.75" x14ac:dyDescent="0.3">
      <c r="A293" s="21">
        <v>9</v>
      </c>
      <c r="B293" s="21"/>
      <c r="C293" s="8">
        <f>C245</f>
        <v>1150</v>
      </c>
      <c r="D293" s="8">
        <f>D245</f>
        <v>37.61</v>
      </c>
      <c r="E293" s="8">
        <f>E245</f>
        <v>44.920999999999999</v>
      </c>
      <c r="F293" s="8">
        <f>F245</f>
        <v>132.5</v>
      </c>
      <c r="G293" s="8">
        <f>G245</f>
        <v>1096.2</v>
      </c>
    </row>
    <row r="294" spans="1:7" ht="18.75" x14ac:dyDescent="0.3">
      <c r="A294" s="21">
        <v>10</v>
      </c>
      <c r="B294" s="21"/>
      <c r="C294" s="8">
        <f>C270</f>
        <v>1222.5</v>
      </c>
      <c r="D294" s="8">
        <f t="shared" ref="D294:G294" si="37">D270</f>
        <v>34.42</v>
      </c>
      <c r="E294" s="8">
        <f t="shared" si="37"/>
        <v>48.51</v>
      </c>
      <c r="F294" s="8">
        <f t="shared" si="37"/>
        <v>152.43</v>
      </c>
      <c r="G294" s="8">
        <f t="shared" si="37"/>
        <v>1073.02</v>
      </c>
    </row>
    <row r="295" spans="1:7" ht="18.75" x14ac:dyDescent="0.3">
      <c r="A295" s="21"/>
      <c r="B295" s="21" t="s">
        <v>129</v>
      </c>
      <c r="C295" s="8">
        <f>SUM(C285:C294)</f>
        <v>12310</v>
      </c>
      <c r="D295" s="8">
        <f t="shared" ref="D295:G295" si="38">SUM(D285:D294)</f>
        <v>404.93000000000006</v>
      </c>
      <c r="E295" s="8">
        <f t="shared" si="38"/>
        <v>413.517</v>
      </c>
      <c r="F295" s="8">
        <f t="shared" si="38"/>
        <v>1472.18</v>
      </c>
      <c r="G295" s="8">
        <f t="shared" si="38"/>
        <v>11076.7</v>
      </c>
    </row>
    <row r="296" spans="1:7" ht="21.75" customHeight="1" x14ac:dyDescent="0.3">
      <c r="A296" s="21"/>
      <c r="B296" s="21" t="s">
        <v>130</v>
      </c>
      <c r="C296" s="8">
        <f>C295/10</f>
        <v>1231</v>
      </c>
      <c r="D296" s="8">
        <f t="shared" ref="D296:G296" si="39">D295/10</f>
        <v>40.493000000000009</v>
      </c>
      <c r="E296" s="8">
        <f t="shared" si="39"/>
        <v>41.351700000000001</v>
      </c>
      <c r="F296" s="8">
        <f t="shared" si="39"/>
        <v>147.21800000000002</v>
      </c>
      <c r="G296" s="8">
        <f t="shared" si="39"/>
        <v>1107.67</v>
      </c>
    </row>
    <row r="297" spans="1:7" s="47" customFormat="1" ht="42" customHeight="1" x14ac:dyDescent="0.3">
      <c r="A297" s="67"/>
      <c r="B297" s="9"/>
      <c r="C297" s="19"/>
      <c r="D297" s="19"/>
      <c r="E297" s="19"/>
      <c r="F297" s="19"/>
      <c r="G297" s="19"/>
    </row>
    <row r="298" spans="1:7" ht="18.75" x14ac:dyDescent="0.3">
      <c r="A298" s="68"/>
      <c r="B298" s="19"/>
      <c r="C298" s="51"/>
      <c r="D298" s="47"/>
      <c r="E298" s="47"/>
      <c r="F298" s="47"/>
      <c r="G298" s="47"/>
    </row>
    <row r="299" spans="1:7" ht="18.75" x14ac:dyDescent="0.3">
      <c r="A299" s="9"/>
      <c r="B299" s="47"/>
    </row>
  </sheetData>
  <mergeCells count="68">
    <mergeCell ref="H5:H6"/>
    <mergeCell ref="A33:A34"/>
    <mergeCell ref="B33:B34"/>
    <mergeCell ref="C33:C34"/>
    <mergeCell ref="D33:F33"/>
    <mergeCell ref="G33:G34"/>
    <mergeCell ref="H33:H34"/>
    <mergeCell ref="A5:A6"/>
    <mergeCell ref="B5:B6"/>
    <mergeCell ref="C5:C6"/>
    <mergeCell ref="D5:F5"/>
    <mergeCell ref="G5:G6"/>
    <mergeCell ref="H59:H60"/>
    <mergeCell ref="A87:A88"/>
    <mergeCell ref="B87:B88"/>
    <mergeCell ref="C87:C88"/>
    <mergeCell ref="D87:F87"/>
    <mergeCell ref="G87:G88"/>
    <mergeCell ref="H87:H88"/>
    <mergeCell ref="A59:A60"/>
    <mergeCell ref="B59:B60"/>
    <mergeCell ref="C59:C60"/>
    <mergeCell ref="D59:F59"/>
    <mergeCell ref="G59:G60"/>
    <mergeCell ref="H113:H114"/>
    <mergeCell ref="A141:A142"/>
    <mergeCell ref="B141:B142"/>
    <mergeCell ref="C141:C142"/>
    <mergeCell ref="D141:F141"/>
    <mergeCell ref="G141:G142"/>
    <mergeCell ref="H141:H142"/>
    <mergeCell ref="A113:A114"/>
    <mergeCell ref="B113:B114"/>
    <mergeCell ref="C113:C114"/>
    <mergeCell ref="D113:F113"/>
    <mergeCell ref="G113:G114"/>
    <mergeCell ref="H168:H169"/>
    <mergeCell ref="A197:A198"/>
    <mergeCell ref="B197:B198"/>
    <mergeCell ref="C197:C198"/>
    <mergeCell ref="D197:F197"/>
    <mergeCell ref="G197:G198"/>
    <mergeCell ref="H197:H198"/>
    <mergeCell ref="A168:A169"/>
    <mergeCell ref="B168:B169"/>
    <mergeCell ref="C168:C169"/>
    <mergeCell ref="D168:F168"/>
    <mergeCell ref="G168:G169"/>
    <mergeCell ref="H225:H226"/>
    <mergeCell ref="A252:A253"/>
    <mergeCell ref="B252:B253"/>
    <mergeCell ref="C252:C253"/>
    <mergeCell ref="D252:F252"/>
    <mergeCell ref="G252:G253"/>
    <mergeCell ref="H252:H253"/>
    <mergeCell ref="A225:A226"/>
    <mergeCell ref="B225:B226"/>
    <mergeCell ref="C225:C226"/>
    <mergeCell ref="D225:F225"/>
    <mergeCell ref="G225:G226"/>
    <mergeCell ref="A274:C274"/>
    <mergeCell ref="A279:H281"/>
    <mergeCell ref="A275:H275"/>
    <mergeCell ref="C283:C284"/>
    <mergeCell ref="D283:F283"/>
    <mergeCell ref="G283:G284"/>
    <mergeCell ref="H283:H284"/>
    <mergeCell ref="B283:B284"/>
  </mergeCells>
  <pageMargins left="0.7" right="0.7" top="0.75" bottom="0.75" header="0.3" footer="0.3"/>
  <pageSetup paperSize="9" scale="90" orientation="landscape" verticalDpi="0" r:id="rId1"/>
  <rowBreaks count="9" manualBreakCount="9">
    <brk id="53" max="8" man="1"/>
    <brk id="81" max="8" man="1"/>
    <brk id="107" max="8" man="1"/>
    <brk id="134" max="8" man="1"/>
    <brk id="163" max="8" man="1"/>
    <brk id="191" max="8" man="1"/>
    <brk id="219" max="8" man="1"/>
    <brk id="246" max="8" man="1"/>
    <brk id="2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20AE-329E-4538-91FE-430396AD113C}">
  <dimension ref="A1:P298"/>
  <sheetViews>
    <sheetView tabSelected="1" view="pageBreakPreview" topLeftCell="A169" zoomScale="60" zoomScaleNormal="59" workbookViewId="0">
      <selection activeCell="L188" sqref="L188"/>
    </sheetView>
  </sheetViews>
  <sheetFormatPr defaultRowHeight="15" x14ac:dyDescent="0.25"/>
  <cols>
    <col min="1" max="1" width="12.28515625" style="12" customWidth="1"/>
    <col min="2" max="2" width="51.5703125" style="12" customWidth="1"/>
    <col min="3" max="3" width="15.42578125" style="13" customWidth="1"/>
    <col min="4" max="4" width="13.85546875" style="12" customWidth="1"/>
    <col min="5" max="5" width="11.42578125" style="12" customWidth="1"/>
    <col min="6" max="6" width="11.140625" style="12" customWidth="1"/>
    <col min="7" max="7" width="13.140625" style="12" customWidth="1"/>
    <col min="8" max="8" width="13.140625" style="22" customWidth="1"/>
    <col min="9" max="16384" width="9.140625" style="12"/>
  </cols>
  <sheetData>
    <row r="1" spans="1:8" ht="18.75" x14ac:dyDescent="0.3">
      <c r="A1" s="18" t="s">
        <v>178</v>
      </c>
      <c r="B1" s="18"/>
    </row>
    <row r="2" spans="1:8" ht="18.75" x14ac:dyDescent="0.3">
      <c r="A2" s="18" t="s">
        <v>0</v>
      </c>
      <c r="B2" s="18"/>
      <c r="C2" s="17"/>
      <c r="D2" s="20"/>
      <c r="E2" s="20"/>
      <c r="F2" s="20"/>
      <c r="G2" s="20"/>
    </row>
    <row r="3" spans="1:8" ht="18.75" x14ac:dyDescent="0.3">
      <c r="A3" s="18" t="s">
        <v>1</v>
      </c>
      <c r="B3" s="18"/>
      <c r="C3" s="19"/>
      <c r="D3" s="20"/>
      <c r="E3" s="20"/>
      <c r="F3" s="20"/>
      <c r="G3" s="20"/>
    </row>
    <row r="4" spans="1:8" ht="18.75" x14ac:dyDescent="0.3">
      <c r="A4" s="18" t="s">
        <v>132</v>
      </c>
      <c r="B4" s="18"/>
      <c r="D4" s="20"/>
      <c r="E4" s="20"/>
      <c r="F4" s="20"/>
      <c r="G4" s="20"/>
    </row>
    <row r="5" spans="1:8" ht="15.75" customHeight="1" x14ac:dyDescent="0.25">
      <c r="A5" s="24" t="s">
        <v>2</v>
      </c>
      <c r="B5" s="25" t="s">
        <v>3</v>
      </c>
      <c r="C5" s="26" t="s">
        <v>4</v>
      </c>
      <c r="D5" s="27" t="s">
        <v>5</v>
      </c>
      <c r="E5" s="27"/>
      <c r="F5" s="27"/>
      <c r="G5" s="28" t="s">
        <v>6</v>
      </c>
      <c r="H5" s="24" t="s">
        <v>7</v>
      </c>
    </row>
    <row r="6" spans="1:8" ht="61.5" customHeight="1" x14ac:dyDescent="0.25">
      <c r="A6" s="29"/>
      <c r="B6" s="30"/>
      <c r="C6" s="26"/>
      <c r="D6" s="31" t="s">
        <v>8</v>
      </c>
      <c r="E6" s="31" t="s">
        <v>9</v>
      </c>
      <c r="F6" s="31" t="s">
        <v>10</v>
      </c>
      <c r="G6" s="28"/>
      <c r="H6" s="29"/>
    </row>
    <row r="7" spans="1:8" ht="30" customHeight="1" x14ac:dyDescent="0.3">
      <c r="A7" s="32" t="s">
        <v>11</v>
      </c>
      <c r="B7" s="5" t="s">
        <v>12</v>
      </c>
      <c r="C7" s="8" t="s">
        <v>107</v>
      </c>
      <c r="D7" s="10">
        <v>5.57</v>
      </c>
      <c r="E7" s="10">
        <v>9.43</v>
      </c>
      <c r="F7" s="10">
        <v>43.19</v>
      </c>
      <c r="G7" s="10">
        <v>280</v>
      </c>
      <c r="H7" s="21">
        <v>181</v>
      </c>
    </row>
    <row r="8" spans="1:8" ht="18.75" x14ac:dyDescent="0.3">
      <c r="A8" s="14" t="s">
        <v>14</v>
      </c>
      <c r="B8" s="5" t="s">
        <v>36</v>
      </c>
      <c r="C8" s="8" t="s">
        <v>37</v>
      </c>
      <c r="D8" s="10">
        <v>1.64</v>
      </c>
      <c r="E8" s="10">
        <v>3.92</v>
      </c>
      <c r="F8" s="10">
        <v>8.08</v>
      </c>
      <c r="G8" s="10">
        <v>74.2</v>
      </c>
      <c r="H8" s="69" t="s">
        <v>91</v>
      </c>
    </row>
    <row r="9" spans="1:8" ht="18.75" x14ac:dyDescent="0.3">
      <c r="A9" s="14"/>
      <c r="B9" s="5" t="s">
        <v>16</v>
      </c>
      <c r="C9" s="7">
        <v>180</v>
      </c>
      <c r="D9" s="10">
        <v>3.18</v>
      </c>
      <c r="E9" s="10">
        <v>2.79</v>
      </c>
      <c r="F9" s="10">
        <v>13.57</v>
      </c>
      <c r="G9" s="10">
        <v>92.4</v>
      </c>
      <c r="H9" s="21">
        <v>413</v>
      </c>
    </row>
    <row r="10" spans="1:8" ht="18.75" x14ac:dyDescent="0.3">
      <c r="A10" s="14"/>
      <c r="B10" s="5" t="s">
        <v>18</v>
      </c>
      <c r="C10" s="36">
        <v>360</v>
      </c>
      <c r="D10" s="35">
        <f>SUM(D7:D9)</f>
        <v>10.39</v>
      </c>
      <c r="E10" s="35">
        <f t="shared" ref="E10:G10" si="0">SUM(E7:E9)</f>
        <v>16.14</v>
      </c>
      <c r="F10" s="35">
        <f t="shared" si="0"/>
        <v>64.84</v>
      </c>
      <c r="G10" s="35">
        <f t="shared" si="0"/>
        <v>446.6</v>
      </c>
      <c r="H10" s="70"/>
    </row>
    <row r="11" spans="1:8" ht="18.75" x14ac:dyDescent="0.3">
      <c r="A11" s="14" t="s">
        <v>19</v>
      </c>
      <c r="B11" s="5" t="s">
        <v>111</v>
      </c>
      <c r="C11" s="7">
        <v>130</v>
      </c>
      <c r="D11" s="10">
        <v>3.9</v>
      </c>
      <c r="E11" s="10">
        <v>3.25</v>
      </c>
      <c r="F11" s="10">
        <v>6.11</v>
      </c>
      <c r="G11" s="10">
        <v>68.900000000000006</v>
      </c>
      <c r="H11" s="21">
        <v>419</v>
      </c>
    </row>
    <row r="12" spans="1:8" ht="18.75" x14ac:dyDescent="0.3">
      <c r="A12" s="14"/>
      <c r="B12" s="5" t="s">
        <v>18</v>
      </c>
      <c r="C12" s="36">
        <f>SUM(C11:C11)</f>
        <v>130</v>
      </c>
      <c r="D12" s="10">
        <f>D11</f>
        <v>3.9</v>
      </c>
      <c r="E12" s="10">
        <f t="shared" ref="E12:G12" si="1">E11</f>
        <v>3.25</v>
      </c>
      <c r="F12" s="10">
        <f t="shared" si="1"/>
        <v>6.11</v>
      </c>
      <c r="G12" s="10">
        <f t="shared" si="1"/>
        <v>68.900000000000006</v>
      </c>
      <c r="H12" s="21"/>
    </row>
    <row r="13" spans="1:8" ht="18.75" x14ac:dyDescent="0.3">
      <c r="A13" s="14" t="s">
        <v>22</v>
      </c>
      <c r="B13" s="5" t="s">
        <v>23</v>
      </c>
      <c r="C13" s="7">
        <v>180</v>
      </c>
      <c r="D13" s="15">
        <v>3.95</v>
      </c>
      <c r="E13" s="15">
        <v>3.79</v>
      </c>
      <c r="F13" s="15">
        <v>11.75</v>
      </c>
      <c r="G13" s="15">
        <v>97.02</v>
      </c>
      <c r="H13" s="21">
        <v>87</v>
      </c>
    </row>
    <row r="14" spans="1:8" ht="18.75" x14ac:dyDescent="0.3">
      <c r="A14" s="14"/>
      <c r="B14" s="5" t="s">
        <v>147</v>
      </c>
      <c r="C14" s="7">
        <v>55</v>
      </c>
      <c r="D14" s="10">
        <v>0.77</v>
      </c>
      <c r="E14" s="10">
        <v>2.78</v>
      </c>
      <c r="F14" s="10">
        <v>4.95</v>
      </c>
      <c r="G14" s="10">
        <v>48.07</v>
      </c>
      <c r="H14" s="21">
        <v>21</v>
      </c>
    </row>
    <row r="15" spans="1:8" ht="18.75" x14ac:dyDescent="0.3">
      <c r="A15" s="14"/>
      <c r="B15" s="5" t="s">
        <v>48</v>
      </c>
      <c r="C15" s="7">
        <v>130</v>
      </c>
      <c r="D15" s="15">
        <v>2.41</v>
      </c>
      <c r="E15" s="15">
        <v>3.78</v>
      </c>
      <c r="F15" s="15">
        <v>16.100000000000001</v>
      </c>
      <c r="G15" s="15">
        <v>108.14</v>
      </c>
      <c r="H15" s="21">
        <v>339</v>
      </c>
    </row>
    <row r="16" spans="1:8" ht="18.75" x14ac:dyDescent="0.3">
      <c r="A16" s="14"/>
      <c r="B16" s="5" t="s">
        <v>27</v>
      </c>
      <c r="C16" s="7">
        <v>70</v>
      </c>
      <c r="D16" s="15">
        <v>10.87</v>
      </c>
      <c r="E16" s="15">
        <v>8.18</v>
      </c>
      <c r="F16" s="15">
        <v>11.24</v>
      </c>
      <c r="G16" s="15">
        <v>162.16</v>
      </c>
      <c r="H16" s="21"/>
    </row>
    <row r="17" spans="1:8" ht="18.75" x14ac:dyDescent="0.3">
      <c r="A17" s="14"/>
      <c r="B17" s="5" t="s">
        <v>92</v>
      </c>
      <c r="C17" s="7">
        <v>150</v>
      </c>
      <c r="D17" s="10">
        <v>0.75</v>
      </c>
      <c r="E17" s="10">
        <v>0</v>
      </c>
      <c r="F17" s="10">
        <v>15.15</v>
      </c>
      <c r="G17" s="10">
        <v>64</v>
      </c>
      <c r="H17" s="21">
        <v>418</v>
      </c>
    </row>
    <row r="18" spans="1:8" ht="18.75" x14ac:dyDescent="0.3">
      <c r="A18" s="14"/>
      <c r="B18" s="5" t="s">
        <v>28</v>
      </c>
      <c r="C18" s="7">
        <v>20</v>
      </c>
      <c r="D18" s="15">
        <v>1.6</v>
      </c>
      <c r="E18" s="15">
        <v>0.28999999999999998</v>
      </c>
      <c r="F18" s="15">
        <v>8.01</v>
      </c>
      <c r="G18" s="15">
        <v>41.2</v>
      </c>
      <c r="H18" s="21"/>
    </row>
    <row r="19" spans="1:8" ht="18.75" x14ac:dyDescent="0.3">
      <c r="A19" s="14"/>
      <c r="B19" s="5" t="s">
        <v>29</v>
      </c>
      <c r="C19" s="7">
        <v>30</v>
      </c>
      <c r="D19" s="2">
        <v>2.04</v>
      </c>
      <c r="E19" s="2">
        <v>0.39</v>
      </c>
      <c r="F19" s="2">
        <v>14.8</v>
      </c>
      <c r="G19" s="2">
        <v>70.87</v>
      </c>
      <c r="H19" s="21"/>
    </row>
    <row r="20" spans="1:8" ht="18.75" x14ac:dyDescent="0.3">
      <c r="A20" s="14"/>
      <c r="B20" s="5" t="s">
        <v>18</v>
      </c>
      <c r="C20" s="36">
        <f>SUM(C13:C19)</f>
        <v>635</v>
      </c>
      <c r="D20" s="15">
        <f>SUM(D13:D19)</f>
        <v>22.39</v>
      </c>
      <c r="E20" s="15">
        <f t="shared" ref="E20:G20" si="2">SUM(E13:E19)</f>
        <v>19.21</v>
      </c>
      <c r="F20" s="15">
        <f t="shared" si="2"/>
        <v>82</v>
      </c>
      <c r="G20" s="15">
        <f t="shared" si="2"/>
        <v>591.46</v>
      </c>
      <c r="H20" s="21"/>
    </row>
    <row r="21" spans="1:8" ht="18.75" x14ac:dyDescent="0.3">
      <c r="A21" s="14" t="s">
        <v>30</v>
      </c>
      <c r="B21" s="5" t="s">
        <v>93</v>
      </c>
      <c r="C21" s="8" t="s">
        <v>134</v>
      </c>
      <c r="D21" s="10">
        <v>22.7</v>
      </c>
      <c r="E21" s="10">
        <v>11.38</v>
      </c>
      <c r="F21" s="10">
        <v>38.1</v>
      </c>
      <c r="G21" s="10">
        <v>345.37</v>
      </c>
      <c r="H21" s="21">
        <v>245</v>
      </c>
    </row>
    <row r="22" spans="1:8" ht="18.75" x14ac:dyDescent="0.3">
      <c r="A22" s="14"/>
      <c r="B22" s="5" t="s">
        <v>51</v>
      </c>
      <c r="C22" s="7">
        <v>180</v>
      </c>
      <c r="D22" s="10">
        <v>5.22</v>
      </c>
      <c r="E22" s="10">
        <v>4.5</v>
      </c>
      <c r="F22" s="10">
        <v>7.2</v>
      </c>
      <c r="G22" s="10">
        <v>90</v>
      </c>
      <c r="H22" s="21">
        <v>420</v>
      </c>
    </row>
    <row r="23" spans="1:8" ht="18.75" x14ac:dyDescent="0.3">
      <c r="A23" s="14"/>
      <c r="B23" s="5" t="s">
        <v>81</v>
      </c>
      <c r="C23" s="7">
        <v>30</v>
      </c>
      <c r="D23" s="10">
        <v>12</v>
      </c>
      <c r="E23" s="10">
        <v>11.4</v>
      </c>
      <c r="F23" s="10">
        <v>53.88</v>
      </c>
      <c r="G23" s="10">
        <v>365.25</v>
      </c>
      <c r="H23" s="21">
        <v>2.2999999999999998</v>
      </c>
    </row>
    <row r="24" spans="1:8" ht="18.75" x14ac:dyDescent="0.3">
      <c r="A24" s="14"/>
      <c r="B24" s="5" t="s">
        <v>18</v>
      </c>
      <c r="C24" s="36">
        <v>350</v>
      </c>
      <c r="D24" s="10">
        <f>SUM(D21:D23)</f>
        <v>39.92</v>
      </c>
      <c r="E24" s="10">
        <f t="shared" ref="E24:G24" si="3">SUM(E21:E23)</f>
        <v>27.28</v>
      </c>
      <c r="F24" s="10">
        <f t="shared" si="3"/>
        <v>99.18</v>
      </c>
      <c r="G24" s="10">
        <f t="shared" si="3"/>
        <v>800.62</v>
      </c>
      <c r="H24" s="21"/>
    </row>
    <row r="25" spans="1:8" ht="18.75" x14ac:dyDescent="0.3">
      <c r="A25" s="14"/>
      <c r="B25" s="5" t="s">
        <v>33</v>
      </c>
      <c r="C25" s="7">
        <f>C10+C12+C20+C24</f>
        <v>1475</v>
      </c>
      <c r="D25" s="8">
        <f>D10+D12+D20+D24</f>
        <v>76.599999999999994</v>
      </c>
      <c r="E25" s="8">
        <f>E10+E12+E20+E24</f>
        <v>65.88</v>
      </c>
      <c r="F25" s="8">
        <f>F10+F12+F20+F24</f>
        <v>252.13</v>
      </c>
      <c r="G25" s="8">
        <f>G10+G12+G20+G24</f>
        <v>1907.58</v>
      </c>
      <c r="H25" s="21"/>
    </row>
    <row r="26" spans="1:8" ht="18.75" x14ac:dyDescent="0.3">
      <c r="C26" s="51"/>
      <c r="D26" s="20"/>
      <c r="E26" s="20"/>
      <c r="F26" s="20"/>
      <c r="G26" s="20"/>
    </row>
    <row r="29" spans="1:8" ht="18.75" x14ac:dyDescent="0.3">
      <c r="A29" s="18" t="s">
        <v>169</v>
      </c>
      <c r="B29" s="18"/>
    </row>
    <row r="30" spans="1:8" ht="18.75" x14ac:dyDescent="0.3">
      <c r="A30" s="18" t="s">
        <v>0</v>
      </c>
      <c r="B30" s="18"/>
      <c r="C30" s="19"/>
      <c r="D30" s="20"/>
      <c r="E30" s="20"/>
      <c r="F30" s="20"/>
      <c r="G30" s="20"/>
    </row>
    <row r="31" spans="1:8" ht="18.75" x14ac:dyDescent="0.3">
      <c r="A31" s="18" t="s">
        <v>1</v>
      </c>
      <c r="B31" s="18"/>
      <c r="D31" s="20"/>
      <c r="E31" s="20"/>
      <c r="F31" s="20"/>
      <c r="G31" s="20"/>
    </row>
    <row r="32" spans="1:8" ht="18.75" x14ac:dyDescent="0.3">
      <c r="A32" s="18" t="s">
        <v>132</v>
      </c>
      <c r="B32" s="18"/>
    </row>
    <row r="33" spans="1:9" ht="15.75" x14ac:dyDescent="0.25">
      <c r="A33" s="24" t="s">
        <v>2</v>
      </c>
      <c r="B33" s="25" t="s">
        <v>3</v>
      </c>
      <c r="C33" s="37" t="s">
        <v>4</v>
      </c>
      <c r="D33" s="38" t="s">
        <v>5</v>
      </c>
      <c r="E33" s="39"/>
      <c r="F33" s="40"/>
      <c r="G33" s="24" t="s">
        <v>6</v>
      </c>
      <c r="H33" s="24" t="s">
        <v>7</v>
      </c>
    </row>
    <row r="34" spans="1:9" ht="15.75" x14ac:dyDescent="0.25">
      <c r="A34" s="29"/>
      <c r="B34" s="30"/>
      <c r="C34" s="41"/>
      <c r="D34" s="31" t="s">
        <v>8</v>
      </c>
      <c r="E34" s="31" t="s">
        <v>9</v>
      </c>
      <c r="F34" s="31" t="s">
        <v>10</v>
      </c>
      <c r="G34" s="29"/>
      <c r="H34" s="29"/>
    </row>
    <row r="35" spans="1:9" ht="18.75" x14ac:dyDescent="0.3">
      <c r="A35" s="32" t="s">
        <v>34</v>
      </c>
      <c r="B35" s="5" t="s">
        <v>35</v>
      </c>
      <c r="C35" s="8">
        <v>180</v>
      </c>
      <c r="D35" s="15">
        <v>4.93</v>
      </c>
      <c r="E35" s="15">
        <v>4.54</v>
      </c>
      <c r="F35" s="15">
        <v>14.48</v>
      </c>
      <c r="G35" s="15">
        <v>118.6</v>
      </c>
      <c r="H35" s="21">
        <v>99</v>
      </c>
    </row>
    <row r="36" spans="1:9" ht="18.75" x14ac:dyDescent="0.3">
      <c r="A36" s="14" t="s">
        <v>14</v>
      </c>
      <c r="B36" s="5" t="s">
        <v>155</v>
      </c>
      <c r="C36" s="8" t="s">
        <v>156</v>
      </c>
      <c r="D36" s="10">
        <v>4.4000000000000004</v>
      </c>
      <c r="E36" s="10">
        <v>7.36</v>
      </c>
      <c r="F36" s="10">
        <v>9.7200000000000006</v>
      </c>
      <c r="G36" s="10">
        <v>123.2</v>
      </c>
      <c r="H36" s="71" t="s">
        <v>59</v>
      </c>
    </row>
    <row r="37" spans="1:9" ht="18.75" x14ac:dyDescent="0.3">
      <c r="A37" s="14"/>
      <c r="B37" s="5" t="s">
        <v>97</v>
      </c>
      <c r="C37" s="8">
        <v>180</v>
      </c>
      <c r="D37" s="10">
        <v>4.8000000000000001E-2</v>
      </c>
      <c r="E37" s="10">
        <v>1.2E-2</v>
      </c>
      <c r="F37" s="10">
        <v>9.984</v>
      </c>
      <c r="G37" s="10">
        <v>51.12</v>
      </c>
      <c r="H37" s="21">
        <v>411</v>
      </c>
    </row>
    <row r="38" spans="1:9" ht="18.75" x14ac:dyDescent="0.3">
      <c r="A38" s="14"/>
      <c r="B38" s="5" t="s">
        <v>18</v>
      </c>
      <c r="C38" s="34">
        <v>393</v>
      </c>
      <c r="D38" s="15">
        <f>SUM(D35:D37)</f>
        <v>9.3780000000000001</v>
      </c>
      <c r="E38" s="15">
        <f t="shared" ref="E38:G38" si="4">SUM(E35:E37)</f>
        <v>11.912000000000001</v>
      </c>
      <c r="F38" s="15">
        <f t="shared" si="4"/>
        <v>34.184000000000005</v>
      </c>
      <c r="G38" s="15">
        <f t="shared" si="4"/>
        <v>292.92</v>
      </c>
      <c r="H38" s="21"/>
    </row>
    <row r="39" spans="1:9" ht="18.75" x14ac:dyDescent="0.3">
      <c r="A39" s="14" t="s">
        <v>19</v>
      </c>
      <c r="B39" s="5" t="s">
        <v>20</v>
      </c>
      <c r="C39" s="8" t="s">
        <v>75</v>
      </c>
      <c r="D39" s="10">
        <v>0.4</v>
      </c>
      <c r="E39" s="10">
        <v>0.4</v>
      </c>
      <c r="F39" s="10">
        <v>9.8000000000000007</v>
      </c>
      <c r="G39" s="10">
        <v>44</v>
      </c>
      <c r="H39" s="21">
        <v>386</v>
      </c>
    </row>
    <row r="40" spans="1:9" ht="18.75" x14ac:dyDescent="0.3">
      <c r="A40" s="14"/>
      <c r="B40" s="5" t="s">
        <v>18</v>
      </c>
      <c r="C40" s="34" t="str">
        <f>C39</f>
        <v>100</v>
      </c>
      <c r="D40" s="10">
        <f>SUM(D39)</f>
        <v>0.4</v>
      </c>
      <c r="E40" s="10">
        <f t="shared" ref="E40:G40" si="5">SUM(E39)</f>
        <v>0.4</v>
      </c>
      <c r="F40" s="10">
        <f t="shared" si="5"/>
        <v>9.8000000000000007</v>
      </c>
      <c r="G40" s="10">
        <f t="shared" si="5"/>
        <v>44</v>
      </c>
      <c r="H40" s="21"/>
      <c r="I40" s="72"/>
    </row>
    <row r="41" spans="1:9" ht="18.75" x14ac:dyDescent="0.3">
      <c r="A41" s="14" t="s">
        <v>22</v>
      </c>
      <c r="B41" s="5" t="s">
        <v>98</v>
      </c>
      <c r="C41" s="8" t="s">
        <v>157</v>
      </c>
      <c r="D41" s="15">
        <v>1.6</v>
      </c>
      <c r="E41" s="15">
        <v>4.54</v>
      </c>
      <c r="F41" s="15">
        <v>9.65</v>
      </c>
      <c r="G41" s="15">
        <v>85.92</v>
      </c>
      <c r="H41" s="21">
        <v>63</v>
      </c>
    </row>
    <row r="42" spans="1:9" ht="18.75" x14ac:dyDescent="0.3">
      <c r="A42" s="14"/>
      <c r="B42" s="5" t="s">
        <v>39</v>
      </c>
      <c r="C42" s="7">
        <v>55</v>
      </c>
      <c r="D42" s="15">
        <v>0.36</v>
      </c>
      <c r="E42" s="15">
        <v>0</v>
      </c>
      <c r="F42" s="15">
        <v>1.1299999999999999</v>
      </c>
      <c r="G42" s="15">
        <v>5.72</v>
      </c>
      <c r="H42" s="21"/>
    </row>
    <row r="43" spans="1:9" ht="18.75" x14ac:dyDescent="0.3">
      <c r="A43" s="14"/>
      <c r="B43" s="5" t="s">
        <v>40</v>
      </c>
      <c r="C43" s="8" t="s">
        <v>158</v>
      </c>
      <c r="D43" s="10">
        <v>22.23</v>
      </c>
      <c r="E43" s="10">
        <v>18.61</v>
      </c>
      <c r="F43" s="10">
        <v>39.08</v>
      </c>
      <c r="G43" s="10">
        <v>412.9</v>
      </c>
      <c r="H43" s="21">
        <v>321</v>
      </c>
    </row>
    <row r="44" spans="1:9" ht="18.75" x14ac:dyDescent="0.3">
      <c r="A44" s="14"/>
      <c r="B44" s="5" t="s">
        <v>41</v>
      </c>
      <c r="C44" s="7">
        <v>180</v>
      </c>
      <c r="D44" s="8">
        <v>0.14000000000000001</v>
      </c>
      <c r="E44" s="8">
        <v>0.14000000000000001</v>
      </c>
      <c r="F44" s="8">
        <v>21.49</v>
      </c>
      <c r="G44" s="8">
        <v>87.84</v>
      </c>
      <c r="H44" s="21">
        <v>390</v>
      </c>
    </row>
    <row r="45" spans="1:9" ht="18.75" x14ac:dyDescent="0.3">
      <c r="A45" s="14"/>
      <c r="B45" s="5" t="s">
        <v>28</v>
      </c>
      <c r="C45" s="7">
        <v>20</v>
      </c>
      <c r="D45" s="15">
        <v>1.6</v>
      </c>
      <c r="E45" s="15">
        <v>0.28999999999999998</v>
      </c>
      <c r="F45" s="15">
        <v>8.01</v>
      </c>
      <c r="G45" s="15">
        <v>41.2</v>
      </c>
      <c r="H45" s="21"/>
    </row>
    <row r="46" spans="1:9" ht="18.75" x14ac:dyDescent="0.3">
      <c r="A46" s="14"/>
      <c r="B46" s="5" t="s">
        <v>29</v>
      </c>
      <c r="C46" s="7">
        <v>30</v>
      </c>
      <c r="D46" s="2">
        <v>2.04</v>
      </c>
      <c r="E46" s="2">
        <v>0.39</v>
      </c>
      <c r="F46" s="2">
        <v>14.8</v>
      </c>
      <c r="G46" s="2">
        <v>70.87</v>
      </c>
      <c r="H46" s="21"/>
    </row>
    <row r="47" spans="1:9" ht="18.75" x14ac:dyDescent="0.3">
      <c r="A47" s="14"/>
      <c r="B47" s="5" t="s">
        <v>18</v>
      </c>
      <c r="C47" s="36">
        <v>682</v>
      </c>
      <c r="D47" s="10">
        <f>SUM(D41:D46)</f>
        <v>27.970000000000002</v>
      </c>
      <c r="E47" s="10">
        <f>SUM(E41:E46)</f>
        <v>23.97</v>
      </c>
      <c r="F47" s="10">
        <f>SUM(F41:F46)</f>
        <v>94.16</v>
      </c>
      <c r="G47" s="10">
        <f>SUM(G41:G46)</f>
        <v>704.45</v>
      </c>
      <c r="H47" s="21"/>
    </row>
    <row r="48" spans="1:9" ht="18.75" x14ac:dyDescent="0.3">
      <c r="A48" s="14" t="s">
        <v>30</v>
      </c>
      <c r="B48" s="5" t="s">
        <v>106</v>
      </c>
      <c r="C48" s="7">
        <v>180</v>
      </c>
      <c r="D48" s="15">
        <v>5.4</v>
      </c>
      <c r="E48" s="15">
        <v>4.5</v>
      </c>
      <c r="F48" s="15">
        <v>8.4600000000000009</v>
      </c>
      <c r="G48" s="15">
        <v>95.4</v>
      </c>
      <c r="H48" s="21">
        <v>419</v>
      </c>
    </row>
    <row r="49" spans="1:8" ht="18.75" x14ac:dyDescent="0.3">
      <c r="A49" s="14"/>
      <c r="B49" s="5" t="s">
        <v>99</v>
      </c>
      <c r="C49" s="7">
        <v>70</v>
      </c>
      <c r="D49" s="10">
        <v>5.46</v>
      </c>
      <c r="E49" s="10">
        <v>4.2839999999999998</v>
      </c>
      <c r="F49" s="10">
        <v>37.701999999999998</v>
      </c>
      <c r="G49" s="10">
        <v>211.4</v>
      </c>
      <c r="H49" s="21">
        <v>456</v>
      </c>
    </row>
    <row r="50" spans="1:8" ht="18.75" x14ac:dyDescent="0.3">
      <c r="A50" s="14"/>
      <c r="B50" s="5" t="s">
        <v>18</v>
      </c>
      <c r="C50" s="36">
        <f>C48+C49</f>
        <v>250</v>
      </c>
      <c r="D50" s="2">
        <f t="shared" ref="D50:G50" si="6">D48+D49</f>
        <v>10.86</v>
      </c>
      <c r="E50" s="2">
        <f t="shared" si="6"/>
        <v>8.7839999999999989</v>
      </c>
      <c r="F50" s="2">
        <f t="shared" si="6"/>
        <v>46.161999999999999</v>
      </c>
      <c r="G50" s="2">
        <f t="shared" si="6"/>
        <v>306.8</v>
      </c>
      <c r="H50" s="21">
        <f t="shared" ref="H50" si="7">SUM(H48:H49)</f>
        <v>875</v>
      </c>
    </row>
    <row r="51" spans="1:8" ht="18.75" x14ac:dyDescent="0.3">
      <c r="A51" s="14"/>
      <c r="B51" s="5" t="s">
        <v>33</v>
      </c>
      <c r="C51" s="7">
        <f>C38+C40+C47+C50</f>
        <v>1425</v>
      </c>
      <c r="D51" s="8">
        <f t="shared" ref="D51:G51" si="8">D38+D40+D47+D50</f>
        <v>48.608000000000004</v>
      </c>
      <c r="E51" s="8">
        <f t="shared" si="8"/>
        <v>45.065999999999995</v>
      </c>
      <c r="F51" s="8">
        <f t="shared" si="8"/>
        <v>184.30600000000001</v>
      </c>
      <c r="G51" s="8">
        <f t="shared" si="8"/>
        <v>1348.17</v>
      </c>
      <c r="H51" s="21"/>
    </row>
    <row r="55" spans="1:8" ht="18.75" x14ac:dyDescent="0.3">
      <c r="A55" s="18" t="s">
        <v>170</v>
      </c>
      <c r="B55" s="18"/>
      <c r="C55" s="51"/>
      <c r="D55" s="47"/>
      <c r="E55" s="47"/>
      <c r="F55" s="47"/>
      <c r="G55" s="47"/>
    </row>
    <row r="56" spans="1:8" ht="18.75" x14ac:dyDescent="0.3">
      <c r="A56" s="18" t="s">
        <v>0</v>
      </c>
      <c r="B56" s="18"/>
      <c r="C56" s="19"/>
      <c r="D56" s="20"/>
      <c r="E56" s="20"/>
      <c r="F56" s="20"/>
      <c r="G56" s="20"/>
    </row>
    <row r="57" spans="1:8" ht="18.75" x14ac:dyDescent="0.3">
      <c r="A57" s="18" t="s">
        <v>1</v>
      </c>
      <c r="B57" s="18"/>
      <c r="C57" s="51"/>
      <c r="D57" s="73"/>
      <c r="E57" s="73"/>
      <c r="F57" s="73"/>
      <c r="G57" s="73"/>
    </row>
    <row r="58" spans="1:8" ht="18.75" x14ac:dyDescent="0.3">
      <c r="A58" s="18" t="s">
        <v>132</v>
      </c>
      <c r="B58" s="18"/>
      <c r="C58" s="51"/>
      <c r="D58" s="20"/>
      <c r="E58" s="20"/>
      <c r="F58" s="20"/>
      <c r="G58" s="20"/>
    </row>
    <row r="59" spans="1:8" ht="15.75" x14ac:dyDescent="0.25">
      <c r="A59" s="24" t="s">
        <v>2</v>
      </c>
      <c r="B59" s="25" t="s">
        <v>3</v>
      </c>
      <c r="C59" s="26" t="s">
        <v>4</v>
      </c>
      <c r="D59" s="27" t="s">
        <v>5</v>
      </c>
      <c r="E59" s="27"/>
      <c r="F59" s="27"/>
      <c r="G59" s="28" t="s">
        <v>6</v>
      </c>
      <c r="H59" s="28" t="s">
        <v>7</v>
      </c>
    </row>
    <row r="60" spans="1:8" ht="15.75" x14ac:dyDescent="0.25">
      <c r="A60" s="29"/>
      <c r="B60" s="30"/>
      <c r="C60" s="26"/>
      <c r="D60" s="31" t="s">
        <v>8</v>
      </c>
      <c r="E60" s="31" t="s">
        <v>9</v>
      </c>
      <c r="F60" s="31" t="s">
        <v>10</v>
      </c>
      <c r="G60" s="28"/>
      <c r="H60" s="28"/>
    </row>
    <row r="61" spans="1:8" ht="18.75" x14ac:dyDescent="0.3">
      <c r="A61" s="32" t="s">
        <v>43</v>
      </c>
      <c r="B61" s="5" t="s">
        <v>100</v>
      </c>
      <c r="C61" s="8" t="s">
        <v>134</v>
      </c>
      <c r="D61" s="2">
        <v>23.05</v>
      </c>
      <c r="E61" s="2">
        <v>17.149999999999999</v>
      </c>
      <c r="F61" s="2">
        <v>22.64</v>
      </c>
      <c r="G61" s="2">
        <v>337.1</v>
      </c>
      <c r="H61" s="21">
        <v>251</v>
      </c>
    </row>
    <row r="62" spans="1:8" ht="18.75" x14ac:dyDescent="0.3">
      <c r="A62" s="14" t="s">
        <v>14</v>
      </c>
      <c r="B62" s="5" t="s">
        <v>36</v>
      </c>
      <c r="C62" s="43" t="s">
        <v>102</v>
      </c>
      <c r="D62" s="11">
        <v>1.64</v>
      </c>
      <c r="E62" s="11">
        <v>3.92</v>
      </c>
      <c r="F62" s="11">
        <v>8.08</v>
      </c>
      <c r="G62" s="11">
        <v>74.2</v>
      </c>
      <c r="H62" s="21">
        <v>1</v>
      </c>
    </row>
    <row r="63" spans="1:8" ht="18.75" x14ac:dyDescent="0.3">
      <c r="A63" s="14"/>
      <c r="B63" s="5" t="s">
        <v>103</v>
      </c>
      <c r="C63" s="7">
        <v>180</v>
      </c>
      <c r="D63" s="2">
        <v>2.81</v>
      </c>
      <c r="E63" s="2">
        <v>2.4</v>
      </c>
      <c r="F63" s="2">
        <v>12.76</v>
      </c>
      <c r="G63" s="2">
        <v>84</v>
      </c>
      <c r="H63" s="21">
        <v>414</v>
      </c>
    </row>
    <row r="64" spans="1:8" ht="18.75" x14ac:dyDescent="0.3">
      <c r="A64" s="14"/>
      <c r="B64" s="5" t="s">
        <v>18</v>
      </c>
      <c r="C64" s="36">
        <v>345</v>
      </c>
      <c r="D64" s="10">
        <f>SUM(D61:D63)</f>
        <v>27.5</v>
      </c>
      <c r="E64" s="10">
        <f t="shared" ref="E64:G64" si="9">SUM(E61:E63)</f>
        <v>23.47</v>
      </c>
      <c r="F64" s="10">
        <f t="shared" si="9"/>
        <v>43.48</v>
      </c>
      <c r="G64" s="10">
        <f t="shared" si="9"/>
        <v>495.3</v>
      </c>
      <c r="H64" s="21"/>
    </row>
    <row r="65" spans="1:8" ht="18.75" x14ac:dyDescent="0.3">
      <c r="A65" s="14" t="s">
        <v>19</v>
      </c>
      <c r="B65" s="5" t="s">
        <v>32</v>
      </c>
      <c r="C65" s="8" t="s">
        <v>17</v>
      </c>
      <c r="D65" s="10">
        <v>0.75</v>
      </c>
      <c r="E65" s="10">
        <v>0</v>
      </c>
      <c r="F65" s="10">
        <v>15.15</v>
      </c>
      <c r="G65" s="10">
        <v>64</v>
      </c>
      <c r="H65" s="21">
        <v>418</v>
      </c>
    </row>
    <row r="66" spans="1:8" ht="18.75" x14ac:dyDescent="0.3">
      <c r="A66" s="14"/>
      <c r="B66" s="5" t="s">
        <v>104</v>
      </c>
      <c r="C66" s="34" t="s">
        <v>17</v>
      </c>
      <c r="D66" s="10">
        <v>0.75</v>
      </c>
      <c r="E66" s="10">
        <v>0</v>
      </c>
      <c r="F66" s="10">
        <v>15.15</v>
      </c>
      <c r="G66" s="10">
        <v>64</v>
      </c>
      <c r="H66" s="21">
        <v>418</v>
      </c>
    </row>
    <row r="67" spans="1:8" ht="18.75" x14ac:dyDescent="0.3">
      <c r="A67" s="14" t="s">
        <v>22</v>
      </c>
      <c r="B67" s="5" t="s">
        <v>46</v>
      </c>
      <c r="C67" s="7">
        <v>180</v>
      </c>
      <c r="D67" s="2">
        <v>1.93</v>
      </c>
      <c r="E67" s="2">
        <v>2.04</v>
      </c>
      <c r="F67" s="2">
        <v>12.37</v>
      </c>
      <c r="G67" s="2">
        <v>75.42</v>
      </c>
      <c r="H67" s="21">
        <v>88</v>
      </c>
    </row>
    <row r="68" spans="1:8" ht="18.75" x14ac:dyDescent="0.3">
      <c r="A68" s="14"/>
      <c r="B68" s="5" t="s">
        <v>25</v>
      </c>
      <c r="C68" s="7">
        <v>55</v>
      </c>
      <c r="D68" s="15">
        <v>0.36</v>
      </c>
      <c r="E68" s="15">
        <v>0</v>
      </c>
      <c r="F68" s="15">
        <v>1.1299999999999999</v>
      </c>
      <c r="G68" s="15">
        <v>5.72</v>
      </c>
      <c r="H68" s="21"/>
    </row>
    <row r="69" spans="1:8" ht="18.75" x14ac:dyDescent="0.3">
      <c r="A69" s="14"/>
      <c r="B69" s="5" t="s">
        <v>47</v>
      </c>
      <c r="C69" s="43" t="s">
        <v>135</v>
      </c>
      <c r="D69" s="10">
        <v>4.7699999999999996</v>
      </c>
      <c r="E69" s="10">
        <v>5.48</v>
      </c>
      <c r="F69" s="10">
        <v>6.03</v>
      </c>
      <c r="G69" s="10">
        <v>92.75</v>
      </c>
      <c r="H69" s="21">
        <v>304</v>
      </c>
    </row>
    <row r="70" spans="1:8" ht="18.75" x14ac:dyDescent="0.3">
      <c r="A70" s="14"/>
      <c r="B70" s="5" t="s">
        <v>48</v>
      </c>
      <c r="C70" s="7">
        <v>130</v>
      </c>
      <c r="D70" s="15">
        <v>2.41</v>
      </c>
      <c r="E70" s="15">
        <v>3.78</v>
      </c>
      <c r="F70" s="15">
        <v>16.100000000000001</v>
      </c>
      <c r="G70" s="15">
        <v>108.14</v>
      </c>
      <c r="H70" s="21">
        <v>339</v>
      </c>
    </row>
    <row r="71" spans="1:8" ht="18.75" x14ac:dyDescent="0.3">
      <c r="A71" s="14"/>
      <c r="B71" s="5" t="s">
        <v>49</v>
      </c>
      <c r="C71" s="8">
        <v>180</v>
      </c>
      <c r="D71" s="2">
        <v>0.4</v>
      </c>
      <c r="E71" s="2">
        <v>0.01</v>
      </c>
      <c r="F71" s="2">
        <v>24.98</v>
      </c>
      <c r="G71" s="2">
        <v>101.7</v>
      </c>
      <c r="H71" s="21">
        <v>394</v>
      </c>
    </row>
    <row r="72" spans="1:8" ht="18.75" x14ac:dyDescent="0.3">
      <c r="A72" s="14"/>
      <c r="B72" s="5" t="s">
        <v>28</v>
      </c>
      <c r="C72" s="7">
        <v>20</v>
      </c>
      <c r="D72" s="15">
        <v>1.6</v>
      </c>
      <c r="E72" s="15">
        <v>0.28999999999999998</v>
      </c>
      <c r="F72" s="15">
        <v>8.01</v>
      </c>
      <c r="G72" s="15">
        <v>41.2</v>
      </c>
      <c r="H72" s="21"/>
    </row>
    <row r="73" spans="1:8" ht="18.75" x14ac:dyDescent="0.3">
      <c r="A73" s="14"/>
      <c r="B73" s="5" t="s">
        <v>29</v>
      </c>
      <c r="C73" s="7">
        <v>30</v>
      </c>
      <c r="D73" s="2">
        <v>2.04</v>
      </c>
      <c r="E73" s="2">
        <v>0.39</v>
      </c>
      <c r="F73" s="2">
        <v>14.8</v>
      </c>
      <c r="G73" s="2">
        <v>70.87</v>
      </c>
      <c r="H73" s="21"/>
    </row>
    <row r="74" spans="1:8" ht="18.75" x14ac:dyDescent="0.3">
      <c r="A74" s="14"/>
      <c r="B74" s="5" t="s">
        <v>18</v>
      </c>
      <c r="C74" s="36">
        <v>680</v>
      </c>
      <c r="D74" s="15">
        <f>D67+D68+D69+D70+D71+D72+D73</f>
        <v>13.509999999999998</v>
      </c>
      <c r="E74" s="15">
        <f t="shared" ref="E74:G74" si="10">E67+E68+E69+E70+E71+E72+E73</f>
        <v>11.99</v>
      </c>
      <c r="F74" s="15">
        <f t="shared" si="10"/>
        <v>83.42</v>
      </c>
      <c r="G74" s="15">
        <f t="shared" si="10"/>
        <v>495.79999999999995</v>
      </c>
      <c r="H74" s="21"/>
    </row>
    <row r="75" spans="1:8" ht="18.75" x14ac:dyDescent="0.3">
      <c r="A75" s="14" t="s">
        <v>30</v>
      </c>
      <c r="B75" s="5" t="s">
        <v>78</v>
      </c>
      <c r="C75" s="7">
        <v>180</v>
      </c>
      <c r="D75" s="15">
        <v>5.36</v>
      </c>
      <c r="E75" s="15">
        <v>4.92</v>
      </c>
      <c r="F75" s="15">
        <v>15.37</v>
      </c>
      <c r="G75" s="15">
        <v>127.98</v>
      </c>
      <c r="H75" s="21">
        <v>101</v>
      </c>
    </row>
    <row r="76" spans="1:8" ht="18.75" x14ac:dyDescent="0.3">
      <c r="A76" s="14"/>
      <c r="B76" s="5" t="s">
        <v>50</v>
      </c>
      <c r="C76" s="44">
        <v>35</v>
      </c>
      <c r="D76" s="10">
        <v>2.25</v>
      </c>
      <c r="E76" s="10">
        <v>2.86</v>
      </c>
      <c r="F76" s="10">
        <v>23.89</v>
      </c>
      <c r="G76" s="10">
        <v>130.54</v>
      </c>
      <c r="H76" s="21">
        <v>489</v>
      </c>
    </row>
    <row r="77" spans="1:8" ht="18.75" x14ac:dyDescent="0.3">
      <c r="A77" s="14"/>
      <c r="B77" s="5" t="s">
        <v>97</v>
      </c>
      <c r="C77" s="7">
        <v>180</v>
      </c>
      <c r="D77" s="10">
        <v>4.8000000000000001E-2</v>
      </c>
      <c r="E77" s="10">
        <v>1.2E-2</v>
      </c>
      <c r="F77" s="10">
        <v>9.984</v>
      </c>
      <c r="G77" s="10">
        <v>51.12</v>
      </c>
      <c r="H77" s="21">
        <v>411</v>
      </c>
    </row>
    <row r="78" spans="1:8" ht="18.75" x14ac:dyDescent="0.3">
      <c r="A78" s="14"/>
      <c r="B78" s="5" t="s">
        <v>18</v>
      </c>
      <c r="C78" s="36">
        <f>C75+C76+C77</f>
        <v>395</v>
      </c>
      <c r="D78" s="15">
        <f>D75+D76+D77</f>
        <v>7.6580000000000004</v>
      </c>
      <c r="E78" s="15">
        <f t="shared" ref="E78:G78" si="11">E75+E76+E77</f>
        <v>7.7919999999999989</v>
      </c>
      <c r="F78" s="15">
        <f t="shared" si="11"/>
        <v>49.244</v>
      </c>
      <c r="G78" s="15">
        <f t="shared" si="11"/>
        <v>309.64</v>
      </c>
      <c r="H78" s="21"/>
    </row>
    <row r="79" spans="1:8" ht="18.75" x14ac:dyDescent="0.3">
      <c r="A79" s="14"/>
      <c r="B79" s="5" t="s">
        <v>33</v>
      </c>
      <c r="C79" s="7">
        <f>C64+C66+C74+C78</f>
        <v>1570</v>
      </c>
      <c r="D79" s="10">
        <f>D64+D66+D74+D78</f>
        <v>49.417999999999999</v>
      </c>
      <c r="E79" s="10">
        <f>E64+E66+E74+E78</f>
        <v>43.252000000000002</v>
      </c>
      <c r="F79" s="10">
        <f>F64+F66+F74+F78</f>
        <v>191.29400000000001</v>
      </c>
      <c r="G79" s="10">
        <f>G64+G66+G74+G78</f>
        <v>1364.7399999999998</v>
      </c>
      <c r="H79" s="21"/>
    </row>
    <row r="82" spans="1:8" ht="18.75" x14ac:dyDescent="0.3">
      <c r="D82" s="20"/>
      <c r="E82" s="20"/>
      <c r="F82" s="20"/>
      <c r="G82" s="20"/>
      <c r="H82" s="74"/>
    </row>
    <row r="83" spans="1:8" ht="18.75" x14ac:dyDescent="0.3">
      <c r="A83" s="18" t="s">
        <v>171</v>
      </c>
      <c r="B83" s="18"/>
    </row>
    <row r="84" spans="1:8" ht="18.75" x14ac:dyDescent="0.3">
      <c r="A84" s="18" t="s">
        <v>0</v>
      </c>
      <c r="B84" s="18"/>
      <c r="D84" s="73"/>
      <c r="E84" s="73"/>
      <c r="F84" s="73"/>
      <c r="G84" s="73"/>
    </row>
    <row r="85" spans="1:8" ht="18.75" x14ac:dyDescent="0.3">
      <c r="A85" s="18" t="s">
        <v>1</v>
      </c>
      <c r="B85" s="18"/>
      <c r="D85" s="73"/>
      <c r="E85" s="73"/>
      <c r="F85" s="73"/>
      <c r="G85" s="73"/>
    </row>
    <row r="86" spans="1:8" ht="18.75" x14ac:dyDescent="0.3">
      <c r="A86" s="18" t="s">
        <v>132</v>
      </c>
      <c r="B86" s="18"/>
    </row>
    <row r="87" spans="1:8" ht="15.75" x14ac:dyDescent="0.25">
      <c r="A87" s="24" t="s">
        <v>2</v>
      </c>
      <c r="B87" s="25" t="s">
        <v>3</v>
      </c>
      <c r="C87" s="37" t="s">
        <v>4</v>
      </c>
      <c r="D87" s="38" t="s">
        <v>5</v>
      </c>
      <c r="E87" s="39"/>
      <c r="F87" s="40"/>
      <c r="G87" s="24" t="s">
        <v>6</v>
      </c>
      <c r="H87" s="24" t="s">
        <v>7</v>
      </c>
    </row>
    <row r="88" spans="1:8" ht="15.75" x14ac:dyDescent="0.25">
      <c r="A88" s="29"/>
      <c r="B88" s="30"/>
      <c r="C88" s="41"/>
      <c r="D88" s="31" t="s">
        <v>8</v>
      </c>
      <c r="E88" s="31" t="s">
        <v>9</v>
      </c>
      <c r="F88" s="31" t="s">
        <v>10</v>
      </c>
      <c r="G88" s="29"/>
      <c r="H88" s="29"/>
    </row>
    <row r="89" spans="1:8" ht="18.75" x14ac:dyDescent="0.3">
      <c r="A89" s="32" t="s">
        <v>52</v>
      </c>
      <c r="B89" s="5" t="s">
        <v>53</v>
      </c>
      <c r="C89" s="7">
        <v>180</v>
      </c>
      <c r="D89" s="15">
        <v>5.17</v>
      </c>
      <c r="E89" s="15">
        <v>4.6900000000000004</v>
      </c>
      <c r="F89" s="15">
        <v>16.96</v>
      </c>
      <c r="G89" s="15">
        <v>130.68</v>
      </c>
      <c r="H89" s="21">
        <v>100</v>
      </c>
    </row>
    <row r="90" spans="1:8" ht="18.75" x14ac:dyDescent="0.3">
      <c r="A90" s="14" t="s">
        <v>14</v>
      </c>
      <c r="B90" s="5" t="s">
        <v>96</v>
      </c>
      <c r="C90" s="8" t="s">
        <v>159</v>
      </c>
      <c r="D90" s="10">
        <v>3.88</v>
      </c>
      <c r="E90" s="10">
        <v>11.32</v>
      </c>
      <c r="F90" s="10">
        <v>9.7100000000000009</v>
      </c>
      <c r="G90" s="10">
        <v>157</v>
      </c>
      <c r="H90" s="71" t="s">
        <v>59</v>
      </c>
    </row>
    <row r="91" spans="1:8" ht="18.75" x14ac:dyDescent="0.3">
      <c r="A91" s="14"/>
      <c r="B91" s="5" t="s">
        <v>97</v>
      </c>
      <c r="C91" s="7">
        <v>180</v>
      </c>
      <c r="D91" s="15">
        <v>0.05</v>
      </c>
      <c r="E91" s="15">
        <v>0.01</v>
      </c>
      <c r="F91" s="15">
        <v>9.98</v>
      </c>
      <c r="G91" s="15">
        <v>51.12</v>
      </c>
      <c r="H91" s="21">
        <v>411</v>
      </c>
    </row>
    <row r="92" spans="1:8" ht="18.75" x14ac:dyDescent="0.3">
      <c r="A92" s="14"/>
      <c r="B92" s="5" t="s">
        <v>18</v>
      </c>
      <c r="C92" s="36">
        <v>397</v>
      </c>
      <c r="D92" s="10">
        <f>SUM(D89:D91)</f>
        <v>9.1000000000000014</v>
      </c>
      <c r="E92" s="10">
        <f t="shared" ref="E92:G92" si="12">SUM(E89:E91)</f>
        <v>16.020000000000003</v>
      </c>
      <c r="F92" s="10">
        <f t="shared" si="12"/>
        <v>36.650000000000006</v>
      </c>
      <c r="G92" s="10">
        <f t="shared" si="12"/>
        <v>338.8</v>
      </c>
      <c r="H92" s="21"/>
    </row>
    <row r="93" spans="1:8" ht="18.75" x14ac:dyDescent="0.3">
      <c r="A93" s="14" t="s">
        <v>19</v>
      </c>
      <c r="B93" s="5" t="s">
        <v>20</v>
      </c>
      <c r="C93" s="7" t="s">
        <v>75</v>
      </c>
      <c r="D93" s="10">
        <v>0.4</v>
      </c>
      <c r="E93" s="10">
        <v>0.4</v>
      </c>
      <c r="F93" s="10">
        <v>9.8000000000000007</v>
      </c>
      <c r="G93" s="10">
        <v>44</v>
      </c>
      <c r="H93" s="21">
        <v>386</v>
      </c>
    </row>
    <row r="94" spans="1:8" ht="18.75" x14ac:dyDescent="0.3">
      <c r="A94" s="14"/>
      <c r="B94" s="5" t="s">
        <v>18</v>
      </c>
      <c r="C94" s="36">
        <v>100</v>
      </c>
      <c r="D94" s="10">
        <f>SUM(D93)</f>
        <v>0.4</v>
      </c>
      <c r="E94" s="10">
        <f t="shared" ref="E94:G94" si="13">SUM(E93)</f>
        <v>0.4</v>
      </c>
      <c r="F94" s="10">
        <f t="shared" si="13"/>
        <v>9.8000000000000007</v>
      </c>
      <c r="G94" s="10">
        <f t="shared" si="13"/>
        <v>44</v>
      </c>
      <c r="H94" s="21"/>
    </row>
    <row r="95" spans="1:8" ht="18.75" x14ac:dyDescent="0.3">
      <c r="A95" s="14" t="s">
        <v>22</v>
      </c>
      <c r="B95" s="5" t="s">
        <v>108</v>
      </c>
      <c r="C95" s="8" t="s">
        <v>157</v>
      </c>
      <c r="D95" s="15">
        <v>1.39</v>
      </c>
      <c r="E95" s="15">
        <v>4.42</v>
      </c>
      <c r="F95" s="15">
        <v>6.32</v>
      </c>
      <c r="G95" s="15">
        <v>70.62</v>
      </c>
      <c r="H95" s="21">
        <v>75</v>
      </c>
    </row>
    <row r="96" spans="1:8" ht="18.75" x14ac:dyDescent="0.3">
      <c r="A96" s="14"/>
      <c r="B96" s="5" t="s">
        <v>39</v>
      </c>
      <c r="C96" s="7">
        <v>55</v>
      </c>
      <c r="D96" s="15">
        <v>0.36</v>
      </c>
      <c r="E96" s="15">
        <v>0</v>
      </c>
      <c r="F96" s="15">
        <v>1.1299999999999999</v>
      </c>
      <c r="G96" s="15">
        <v>5.72</v>
      </c>
      <c r="H96" s="21"/>
    </row>
    <row r="97" spans="1:8" ht="18.75" x14ac:dyDescent="0.3">
      <c r="A97" s="14"/>
      <c r="B97" s="5" t="s">
        <v>54</v>
      </c>
      <c r="C97" s="44">
        <v>70</v>
      </c>
      <c r="D97" s="15">
        <v>11.76</v>
      </c>
      <c r="E97" s="15">
        <v>7.88</v>
      </c>
      <c r="F97" s="15">
        <v>7.78</v>
      </c>
      <c r="G97" s="15">
        <v>149.69</v>
      </c>
      <c r="H97" s="21">
        <v>306</v>
      </c>
    </row>
    <row r="98" spans="1:8" ht="18.75" x14ac:dyDescent="0.3">
      <c r="A98" s="14"/>
      <c r="B98" s="5" t="s">
        <v>161</v>
      </c>
      <c r="C98" s="7">
        <v>150</v>
      </c>
      <c r="D98" s="15">
        <v>5.73</v>
      </c>
      <c r="E98" s="15">
        <v>4.8</v>
      </c>
      <c r="F98" s="15">
        <v>37.880000000000003</v>
      </c>
      <c r="G98" s="15">
        <v>210.75</v>
      </c>
      <c r="H98" s="21">
        <v>182</v>
      </c>
    </row>
    <row r="99" spans="1:8" ht="18.75" x14ac:dyDescent="0.3">
      <c r="A99" s="14"/>
      <c r="B99" s="5" t="s">
        <v>55</v>
      </c>
      <c r="C99" s="7" t="s">
        <v>17</v>
      </c>
      <c r="D99" s="10">
        <v>0.75</v>
      </c>
      <c r="E99" s="10">
        <v>15.15</v>
      </c>
      <c r="F99" s="10">
        <v>11.17</v>
      </c>
      <c r="G99" s="10">
        <v>64</v>
      </c>
      <c r="H99" s="21">
        <v>418</v>
      </c>
    </row>
    <row r="100" spans="1:8" ht="18.75" x14ac:dyDescent="0.3">
      <c r="A100" s="14"/>
      <c r="B100" s="5" t="s">
        <v>28</v>
      </c>
      <c r="C100" s="7">
        <v>20</v>
      </c>
      <c r="D100" s="15">
        <v>1.6</v>
      </c>
      <c r="E100" s="15">
        <v>0.28999999999999998</v>
      </c>
      <c r="F100" s="15">
        <v>8.01</v>
      </c>
      <c r="G100" s="15">
        <v>41.2</v>
      </c>
      <c r="H100" s="21"/>
    </row>
    <row r="101" spans="1:8" ht="18.75" x14ac:dyDescent="0.3">
      <c r="A101" s="14"/>
      <c r="B101" s="5" t="s">
        <v>29</v>
      </c>
      <c r="C101" s="7">
        <v>30</v>
      </c>
      <c r="D101" s="2">
        <v>2.04</v>
      </c>
      <c r="E101" s="2">
        <v>0.39</v>
      </c>
      <c r="F101" s="2">
        <v>14.8</v>
      </c>
      <c r="G101" s="2">
        <v>70.87</v>
      </c>
      <c r="H101" s="21"/>
    </row>
    <row r="102" spans="1:8" ht="18.75" x14ac:dyDescent="0.3">
      <c r="A102" s="14"/>
      <c r="B102" s="5" t="s">
        <v>18</v>
      </c>
      <c r="C102" s="36">
        <v>662</v>
      </c>
      <c r="D102" s="15">
        <f>SUM(D95:D101)</f>
        <v>23.630000000000003</v>
      </c>
      <c r="E102" s="15">
        <f t="shared" ref="E102:G102" si="14">SUM(E95:E101)</f>
        <v>32.93</v>
      </c>
      <c r="F102" s="15">
        <f t="shared" si="14"/>
        <v>87.09</v>
      </c>
      <c r="G102" s="15">
        <f t="shared" si="14"/>
        <v>612.85</v>
      </c>
      <c r="H102" s="21"/>
    </row>
    <row r="103" spans="1:8" ht="18.75" x14ac:dyDescent="0.3">
      <c r="A103" s="14" t="s">
        <v>30</v>
      </c>
      <c r="B103" s="5" t="s">
        <v>57</v>
      </c>
      <c r="C103" s="7">
        <v>70</v>
      </c>
      <c r="D103" s="15">
        <v>5.15</v>
      </c>
      <c r="E103" s="15">
        <v>2.74</v>
      </c>
      <c r="F103" s="15">
        <v>36.08</v>
      </c>
      <c r="G103" s="15">
        <v>189.71</v>
      </c>
      <c r="H103" s="21" t="s">
        <v>58</v>
      </c>
    </row>
    <row r="104" spans="1:8" ht="18.75" x14ac:dyDescent="0.3">
      <c r="A104" s="14"/>
      <c r="B104" s="5" t="s">
        <v>109</v>
      </c>
      <c r="C104" s="7">
        <v>180</v>
      </c>
      <c r="D104" s="10">
        <v>5.22</v>
      </c>
      <c r="E104" s="10">
        <v>4.5</v>
      </c>
      <c r="F104" s="10">
        <v>7.2</v>
      </c>
      <c r="G104" s="10">
        <v>90</v>
      </c>
      <c r="H104" s="21">
        <v>420</v>
      </c>
    </row>
    <row r="105" spans="1:8" ht="18.75" x14ac:dyDescent="0.3">
      <c r="A105" s="14"/>
      <c r="B105" s="5" t="s">
        <v>18</v>
      </c>
      <c r="C105" s="36">
        <v>230</v>
      </c>
      <c r="D105" s="10">
        <f>SUM(D103:D104)</f>
        <v>10.370000000000001</v>
      </c>
      <c r="E105" s="10">
        <f t="shared" ref="E105:G105" si="15">SUM(E103:E104)</f>
        <v>7.24</v>
      </c>
      <c r="F105" s="10">
        <f t="shared" si="15"/>
        <v>43.28</v>
      </c>
      <c r="G105" s="10">
        <f t="shared" si="15"/>
        <v>279.71000000000004</v>
      </c>
      <c r="H105" s="21"/>
    </row>
    <row r="106" spans="1:8" ht="18.75" x14ac:dyDescent="0.3">
      <c r="A106" s="14"/>
      <c r="B106" s="5" t="s">
        <v>33</v>
      </c>
      <c r="C106" s="7">
        <f>C92+C94+C102+C105</f>
        <v>1389</v>
      </c>
      <c r="D106" s="10">
        <f>D92+D94+D102+D105</f>
        <v>43.5</v>
      </c>
      <c r="E106" s="10">
        <f>E92+E94+E102+E105</f>
        <v>56.59</v>
      </c>
      <c r="F106" s="10">
        <f>F92+F94+F102+F105</f>
        <v>176.82000000000002</v>
      </c>
      <c r="G106" s="10">
        <f>G92+G94+G102+G105</f>
        <v>1275.3600000000001</v>
      </c>
      <c r="H106" s="21"/>
    </row>
    <row r="107" spans="1:8" ht="18.75" x14ac:dyDescent="0.3">
      <c r="C107" s="17"/>
      <c r="D107" s="73"/>
      <c r="E107" s="73"/>
      <c r="F107" s="73"/>
      <c r="G107" s="73"/>
      <c r="H107" s="9"/>
    </row>
    <row r="108" spans="1:8" ht="18.75" x14ac:dyDescent="0.3">
      <c r="C108" s="73"/>
      <c r="D108" s="20"/>
      <c r="E108" s="20"/>
      <c r="F108" s="20"/>
      <c r="G108" s="20"/>
      <c r="H108" s="74"/>
    </row>
    <row r="109" spans="1:8" ht="18.75" x14ac:dyDescent="0.3">
      <c r="A109" s="18" t="s">
        <v>172</v>
      </c>
      <c r="B109" s="18"/>
      <c r="D109" s="20"/>
      <c r="E109" s="20"/>
      <c r="F109" s="20"/>
      <c r="G109" s="20"/>
    </row>
    <row r="110" spans="1:8" ht="18.75" x14ac:dyDescent="0.3">
      <c r="A110" s="18" t="s">
        <v>0</v>
      </c>
      <c r="B110" s="18"/>
      <c r="C110" s="51"/>
      <c r="D110" s="47"/>
      <c r="E110" s="47"/>
      <c r="F110" s="47"/>
      <c r="G110" s="47"/>
    </row>
    <row r="111" spans="1:8" ht="18.75" x14ac:dyDescent="0.3">
      <c r="A111" s="18" t="s">
        <v>1</v>
      </c>
      <c r="B111" s="18"/>
      <c r="C111" s="19"/>
      <c r="D111" s="20"/>
      <c r="E111" s="20"/>
      <c r="F111" s="20"/>
      <c r="G111" s="20"/>
    </row>
    <row r="112" spans="1:8" ht="18.75" x14ac:dyDescent="0.3">
      <c r="A112" s="18" t="s">
        <v>132</v>
      </c>
      <c r="B112" s="18"/>
    </row>
    <row r="113" spans="1:16" ht="15.75" x14ac:dyDescent="0.25">
      <c r="A113" s="24" t="s">
        <v>2</v>
      </c>
      <c r="B113" s="25" t="s">
        <v>3</v>
      </c>
      <c r="C113" s="37" t="s">
        <v>4</v>
      </c>
      <c r="D113" s="38" t="s">
        <v>5</v>
      </c>
      <c r="E113" s="39"/>
      <c r="F113" s="40"/>
      <c r="G113" s="24" t="s">
        <v>6</v>
      </c>
      <c r="H113" s="24" t="s">
        <v>7</v>
      </c>
    </row>
    <row r="114" spans="1:16" ht="15.75" x14ac:dyDescent="0.25">
      <c r="A114" s="29"/>
      <c r="B114" s="30"/>
      <c r="C114" s="41"/>
      <c r="D114" s="31" t="s">
        <v>8</v>
      </c>
      <c r="E114" s="31" t="s">
        <v>9</v>
      </c>
      <c r="F114" s="31" t="s">
        <v>10</v>
      </c>
      <c r="G114" s="29"/>
      <c r="H114" s="29"/>
    </row>
    <row r="115" spans="1:16" ht="18.75" x14ac:dyDescent="0.3">
      <c r="A115" s="32" t="s">
        <v>52</v>
      </c>
      <c r="B115" s="5" t="s">
        <v>110</v>
      </c>
      <c r="C115" s="8">
        <v>100</v>
      </c>
      <c r="D115" s="15">
        <v>8.81</v>
      </c>
      <c r="E115" s="15">
        <v>16.97</v>
      </c>
      <c r="F115" s="15">
        <v>1.69</v>
      </c>
      <c r="G115" s="15">
        <v>195.37</v>
      </c>
      <c r="H115" s="21">
        <v>229</v>
      </c>
    </row>
    <row r="116" spans="1:16" ht="18.75" x14ac:dyDescent="0.3">
      <c r="A116" s="14" t="s">
        <v>14</v>
      </c>
      <c r="B116" s="5" t="s">
        <v>62</v>
      </c>
      <c r="C116" s="8">
        <v>60</v>
      </c>
      <c r="D116" s="10">
        <v>0.84</v>
      </c>
      <c r="E116" s="10">
        <v>3.036</v>
      </c>
      <c r="F116" s="10">
        <v>5.4</v>
      </c>
      <c r="G116" s="10">
        <v>52.44</v>
      </c>
      <c r="H116" s="21">
        <v>21</v>
      </c>
    </row>
    <row r="117" spans="1:16" ht="18.75" x14ac:dyDescent="0.3">
      <c r="A117" s="14"/>
      <c r="B117" s="5" t="s">
        <v>160</v>
      </c>
      <c r="C117" s="8" t="s">
        <v>139</v>
      </c>
      <c r="D117" s="10">
        <v>3.88</v>
      </c>
      <c r="E117" s="10">
        <v>11.32</v>
      </c>
      <c r="F117" s="10">
        <v>9.7100000000000009</v>
      </c>
      <c r="G117" s="10">
        <v>157</v>
      </c>
      <c r="H117" s="21" t="s">
        <v>59</v>
      </c>
    </row>
    <row r="118" spans="1:16" ht="18.75" x14ac:dyDescent="0.3">
      <c r="A118" s="14"/>
      <c r="B118" s="5" t="s">
        <v>44</v>
      </c>
      <c r="C118" s="8">
        <v>180</v>
      </c>
      <c r="D118" s="15">
        <v>2.81</v>
      </c>
      <c r="E118" s="15">
        <v>2.4</v>
      </c>
      <c r="F118" s="15">
        <v>12.43</v>
      </c>
      <c r="G118" s="15">
        <v>84</v>
      </c>
      <c r="H118" s="21">
        <v>416</v>
      </c>
    </row>
    <row r="119" spans="1:16" ht="18.75" x14ac:dyDescent="0.3">
      <c r="A119" s="14"/>
      <c r="B119" s="5" t="s">
        <v>18</v>
      </c>
      <c r="C119" s="36">
        <v>370</v>
      </c>
      <c r="D119" s="35">
        <f>SUM(D115:D118)</f>
        <v>16.34</v>
      </c>
      <c r="E119" s="35">
        <f>SUM(E115:E118)</f>
        <v>33.725999999999999</v>
      </c>
      <c r="F119" s="35">
        <f>SUM(F115:F118)</f>
        <v>29.23</v>
      </c>
      <c r="G119" s="35">
        <f>SUM(G115:G118)</f>
        <v>488.81</v>
      </c>
      <c r="H119" s="70"/>
    </row>
    <row r="120" spans="1:16" ht="18.75" x14ac:dyDescent="0.3">
      <c r="A120" s="14" t="s">
        <v>19</v>
      </c>
      <c r="B120" s="5" t="s">
        <v>20</v>
      </c>
      <c r="C120" s="7" t="s">
        <v>75</v>
      </c>
      <c r="D120" s="10">
        <v>0.4</v>
      </c>
      <c r="E120" s="10">
        <v>0.4</v>
      </c>
      <c r="F120" s="10">
        <v>9.8000000000000007</v>
      </c>
      <c r="G120" s="10">
        <v>44</v>
      </c>
      <c r="H120" s="21">
        <v>386</v>
      </c>
    </row>
    <row r="121" spans="1:16" ht="18.75" x14ac:dyDescent="0.3">
      <c r="A121" s="14"/>
      <c r="B121" s="46" t="s">
        <v>18</v>
      </c>
      <c r="C121" s="36">
        <v>100</v>
      </c>
      <c r="D121" s="35">
        <f>SUM(D120)</f>
        <v>0.4</v>
      </c>
      <c r="E121" s="35">
        <f t="shared" ref="E121:G121" si="16">SUM(E120)</f>
        <v>0.4</v>
      </c>
      <c r="F121" s="35">
        <f t="shared" si="16"/>
        <v>9.8000000000000007</v>
      </c>
      <c r="G121" s="35">
        <f t="shared" si="16"/>
        <v>44</v>
      </c>
      <c r="H121" s="70"/>
    </row>
    <row r="122" spans="1:16" ht="18.75" x14ac:dyDescent="0.3">
      <c r="A122" s="14" t="s">
        <v>22</v>
      </c>
      <c r="B122" s="5" t="s">
        <v>60</v>
      </c>
      <c r="C122" s="8" t="s">
        <v>137</v>
      </c>
      <c r="D122" s="15">
        <v>8.4499999999999993</v>
      </c>
      <c r="E122" s="15">
        <v>5.71</v>
      </c>
      <c r="F122" s="15">
        <v>11.59</v>
      </c>
      <c r="G122" s="15">
        <v>131.78</v>
      </c>
      <c r="H122" s="21" t="s">
        <v>61</v>
      </c>
    </row>
    <row r="123" spans="1:16" ht="18.75" x14ac:dyDescent="0.3">
      <c r="A123" s="14"/>
      <c r="B123" s="5" t="s">
        <v>166</v>
      </c>
      <c r="C123" s="75">
        <v>55</v>
      </c>
      <c r="D123" s="8">
        <v>0.49</v>
      </c>
      <c r="E123" s="8">
        <v>2.2599999999999998</v>
      </c>
      <c r="F123" s="8">
        <v>5.03</v>
      </c>
      <c r="G123" s="8">
        <v>42.55</v>
      </c>
      <c r="H123" s="21">
        <v>34</v>
      </c>
    </row>
    <row r="124" spans="1:16" ht="18.75" x14ac:dyDescent="0.3">
      <c r="A124" s="14"/>
      <c r="B124" s="5" t="s">
        <v>112</v>
      </c>
      <c r="C124" s="7">
        <v>70</v>
      </c>
      <c r="D124" s="8">
        <v>9.74</v>
      </c>
      <c r="E124" s="8">
        <v>1.48</v>
      </c>
      <c r="F124" s="8">
        <v>6.72</v>
      </c>
      <c r="G124" s="8">
        <v>79.099999999999994</v>
      </c>
      <c r="H124" s="21">
        <v>271</v>
      </c>
      <c r="J124" s="48"/>
      <c r="K124" s="17"/>
      <c r="L124" s="73"/>
      <c r="M124" s="73"/>
      <c r="N124" s="73"/>
      <c r="O124" s="73"/>
      <c r="P124" s="20"/>
    </row>
    <row r="125" spans="1:16" ht="18.75" x14ac:dyDescent="0.3">
      <c r="A125" s="14"/>
      <c r="B125" s="5" t="s">
        <v>48</v>
      </c>
      <c r="C125" s="7">
        <v>130</v>
      </c>
      <c r="D125" s="15">
        <v>2.41</v>
      </c>
      <c r="E125" s="15">
        <v>3.78</v>
      </c>
      <c r="F125" s="15">
        <v>16.100000000000001</v>
      </c>
      <c r="G125" s="15">
        <v>108.14</v>
      </c>
      <c r="H125" s="21">
        <v>182</v>
      </c>
      <c r="J125" s="73"/>
      <c r="K125" s="73"/>
      <c r="L125" s="73"/>
      <c r="M125" s="73"/>
      <c r="N125" s="47"/>
      <c r="O125" s="47"/>
      <c r="P125" s="47"/>
    </row>
    <row r="126" spans="1:16" ht="18.75" x14ac:dyDescent="0.3">
      <c r="A126" s="14"/>
      <c r="B126" s="5" t="s">
        <v>49</v>
      </c>
      <c r="C126" s="7">
        <v>180</v>
      </c>
      <c r="D126" s="8">
        <v>0.4</v>
      </c>
      <c r="E126" s="8">
        <v>0.01</v>
      </c>
      <c r="F126" s="8">
        <v>24.26</v>
      </c>
      <c r="G126" s="8">
        <v>105.6</v>
      </c>
      <c r="H126" s="21">
        <v>394</v>
      </c>
      <c r="J126" s="47"/>
      <c r="K126" s="47"/>
      <c r="L126" s="47"/>
      <c r="M126" s="47"/>
      <c r="N126" s="47"/>
    </row>
    <row r="127" spans="1:16" ht="18.75" x14ac:dyDescent="0.3">
      <c r="A127" s="14"/>
      <c r="B127" s="5" t="s">
        <v>28</v>
      </c>
      <c r="C127" s="7">
        <v>20</v>
      </c>
      <c r="D127" s="15">
        <v>1.6</v>
      </c>
      <c r="E127" s="15">
        <v>0.28999999999999998</v>
      </c>
      <c r="F127" s="15">
        <v>8.01</v>
      </c>
      <c r="G127" s="15">
        <v>41.2</v>
      </c>
      <c r="H127" s="21"/>
    </row>
    <row r="128" spans="1:16" ht="18.75" x14ac:dyDescent="0.3">
      <c r="A128" s="14"/>
      <c r="B128" s="5" t="s">
        <v>29</v>
      </c>
      <c r="C128" s="7">
        <v>30</v>
      </c>
      <c r="D128" s="2">
        <v>2.04</v>
      </c>
      <c r="E128" s="2">
        <v>0.39</v>
      </c>
      <c r="F128" s="2">
        <v>14.8</v>
      </c>
      <c r="G128" s="2">
        <v>70.87</v>
      </c>
      <c r="H128" s="21"/>
    </row>
    <row r="129" spans="1:9" ht="18.75" x14ac:dyDescent="0.3">
      <c r="A129" s="14"/>
      <c r="B129" s="5" t="s">
        <v>18</v>
      </c>
      <c r="C129" s="36">
        <v>690</v>
      </c>
      <c r="D129" s="35">
        <f>SUM(D122:D128)</f>
        <v>25.13</v>
      </c>
      <c r="E129" s="35">
        <f t="shared" ref="E129:G129" si="17">SUM(E122:E128)</f>
        <v>13.919999999999998</v>
      </c>
      <c r="F129" s="35">
        <f t="shared" si="17"/>
        <v>86.51</v>
      </c>
      <c r="G129" s="35">
        <f t="shared" si="17"/>
        <v>579.24</v>
      </c>
      <c r="H129" s="70"/>
    </row>
    <row r="130" spans="1:9" ht="18.75" x14ac:dyDescent="0.3">
      <c r="A130" s="14" t="s">
        <v>30</v>
      </c>
      <c r="B130" s="5" t="s">
        <v>63</v>
      </c>
      <c r="C130" s="7">
        <v>70</v>
      </c>
      <c r="D130" s="2">
        <v>5.85</v>
      </c>
      <c r="E130" s="2">
        <v>3.28</v>
      </c>
      <c r="F130" s="2">
        <v>27.51</v>
      </c>
      <c r="G130" s="2">
        <v>163.34</v>
      </c>
      <c r="H130" s="21">
        <v>457</v>
      </c>
    </row>
    <row r="131" spans="1:9" ht="18.75" x14ac:dyDescent="0.3">
      <c r="A131" s="14"/>
      <c r="B131" s="5" t="s">
        <v>42</v>
      </c>
      <c r="C131" s="7">
        <v>180</v>
      </c>
      <c r="D131" s="10">
        <v>5.22</v>
      </c>
      <c r="E131" s="10">
        <v>4.5</v>
      </c>
      <c r="F131" s="10">
        <v>7.2</v>
      </c>
      <c r="G131" s="15">
        <v>84</v>
      </c>
      <c r="H131" s="21">
        <v>1.05</v>
      </c>
    </row>
    <row r="132" spans="1:9" ht="18.75" x14ac:dyDescent="0.3">
      <c r="A132" s="14"/>
      <c r="B132" s="5" t="s">
        <v>18</v>
      </c>
      <c r="C132" s="36">
        <v>250</v>
      </c>
      <c r="D132" s="35">
        <f>SUM(D130:D131)</f>
        <v>11.07</v>
      </c>
      <c r="E132" s="35">
        <f t="shared" ref="E132:H132" si="18">SUM(E130:E131)</f>
        <v>7.7799999999999994</v>
      </c>
      <c r="F132" s="35">
        <f t="shared" si="18"/>
        <v>34.71</v>
      </c>
      <c r="G132" s="35">
        <f t="shared" si="18"/>
        <v>247.34</v>
      </c>
      <c r="H132" s="70">
        <f t="shared" si="18"/>
        <v>458.05</v>
      </c>
    </row>
    <row r="133" spans="1:9" ht="18.75" x14ac:dyDescent="0.3">
      <c r="A133" s="14"/>
      <c r="B133" s="5" t="s">
        <v>33</v>
      </c>
      <c r="C133" s="7">
        <f>C119+C121+C129+C132</f>
        <v>1410</v>
      </c>
      <c r="D133" s="10">
        <f>D119+D121+D129+D132</f>
        <v>52.94</v>
      </c>
      <c r="E133" s="10">
        <f t="shared" ref="E133:G133" si="19">E119+E121+E129+E132</f>
        <v>55.825999999999993</v>
      </c>
      <c r="F133" s="10">
        <f t="shared" si="19"/>
        <v>160.25</v>
      </c>
      <c r="G133" s="10">
        <f t="shared" si="19"/>
        <v>1359.3899999999999</v>
      </c>
      <c r="H133" s="21"/>
    </row>
    <row r="134" spans="1:9" ht="18.75" x14ac:dyDescent="0.3">
      <c r="A134" s="47"/>
      <c r="B134" s="48"/>
      <c r="C134" s="17"/>
      <c r="D134" s="19"/>
      <c r="E134" s="19"/>
      <c r="F134" s="19"/>
      <c r="G134" s="19"/>
      <c r="H134" s="9"/>
    </row>
    <row r="137" spans="1:9" ht="18.75" x14ac:dyDescent="0.3">
      <c r="A137" s="18" t="s">
        <v>173</v>
      </c>
      <c r="B137" s="18"/>
    </row>
    <row r="138" spans="1:9" ht="18.75" x14ac:dyDescent="0.3">
      <c r="A138" s="18" t="s">
        <v>64</v>
      </c>
      <c r="B138" s="18"/>
    </row>
    <row r="139" spans="1:9" ht="18.75" x14ac:dyDescent="0.3">
      <c r="A139" s="18" t="s">
        <v>1</v>
      </c>
      <c r="B139" s="18"/>
      <c r="C139" s="17"/>
      <c r="D139" s="20"/>
      <c r="E139" s="20"/>
      <c r="F139" s="20"/>
      <c r="G139" s="20"/>
      <c r="H139" s="9"/>
      <c r="I139" s="47"/>
    </row>
    <row r="140" spans="1:9" ht="18.75" x14ac:dyDescent="0.3">
      <c r="A140" s="18" t="s">
        <v>132</v>
      </c>
      <c r="B140" s="18"/>
    </row>
    <row r="141" spans="1:9" ht="15.75" x14ac:dyDescent="0.25">
      <c r="A141" s="24" t="s">
        <v>2</v>
      </c>
      <c r="B141" s="25" t="s">
        <v>3</v>
      </c>
      <c r="C141" s="37" t="s">
        <v>4</v>
      </c>
      <c r="D141" s="38" t="s">
        <v>5</v>
      </c>
      <c r="E141" s="39"/>
      <c r="F141" s="40"/>
      <c r="G141" s="24" t="s">
        <v>6</v>
      </c>
      <c r="H141" s="24" t="s">
        <v>7</v>
      </c>
    </row>
    <row r="142" spans="1:9" ht="15.75" x14ac:dyDescent="0.25">
      <c r="A142" s="29"/>
      <c r="B142" s="30"/>
      <c r="C142" s="41"/>
      <c r="D142" s="31" t="s">
        <v>8</v>
      </c>
      <c r="E142" s="31" t="s">
        <v>9</v>
      </c>
      <c r="F142" s="31" t="s">
        <v>10</v>
      </c>
      <c r="G142" s="29"/>
      <c r="H142" s="29"/>
    </row>
    <row r="143" spans="1:9" ht="18.75" x14ac:dyDescent="0.3">
      <c r="A143" s="32" t="s">
        <v>52</v>
      </c>
      <c r="B143" s="5" t="s">
        <v>65</v>
      </c>
      <c r="C143" s="8">
        <v>180</v>
      </c>
      <c r="D143" s="16">
        <v>5.22</v>
      </c>
      <c r="E143" s="16">
        <v>4.92</v>
      </c>
      <c r="F143" s="16">
        <v>16.72</v>
      </c>
      <c r="G143" s="16">
        <v>132.12</v>
      </c>
      <c r="H143" s="21">
        <v>101</v>
      </c>
    </row>
    <row r="144" spans="1:9" ht="18.75" x14ac:dyDescent="0.3">
      <c r="A144" s="14" t="s">
        <v>14</v>
      </c>
      <c r="B144" s="5" t="s">
        <v>36</v>
      </c>
      <c r="C144" s="8" t="s">
        <v>138</v>
      </c>
      <c r="D144" s="16">
        <v>2.4500000000000002</v>
      </c>
      <c r="E144" s="16">
        <v>7.55</v>
      </c>
      <c r="F144" s="16">
        <v>14.62</v>
      </c>
      <c r="G144" s="16">
        <v>136.6</v>
      </c>
      <c r="H144" s="21">
        <v>1</v>
      </c>
    </row>
    <row r="145" spans="1:13" ht="18.75" x14ac:dyDescent="0.3">
      <c r="A145" s="14"/>
      <c r="B145" s="5" t="s">
        <v>105</v>
      </c>
      <c r="C145" s="8">
        <v>180</v>
      </c>
      <c r="D145" s="16">
        <v>0.05</v>
      </c>
      <c r="E145" s="16">
        <v>0.01</v>
      </c>
      <c r="F145" s="16">
        <v>9.98</v>
      </c>
      <c r="G145" s="16">
        <v>51.12</v>
      </c>
      <c r="H145" s="21">
        <v>411</v>
      </c>
    </row>
    <row r="146" spans="1:13" ht="18.75" x14ac:dyDescent="0.3">
      <c r="A146" s="14"/>
      <c r="B146" s="5" t="s">
        <v>18</v>
      </c>
      <c r="C146" s="34">
        <v>400</v>
      </c>
      <c r="D146" s="16">
        <f>SUM(D143:D145)</f>
        <v>7.72</v>
      </c>
      <c r="E146" s="16">
        <f t="shared" ref="E146:G146" si="20">SUM(E143:E145)</f>
        <v>12.479999999999999</v>
      </c>
      <c r="F146" s="16">
        <f t="shared" si="20"/>
        <v>41.319999999999993</v>
      </c>
      <c r="G146" s="16">
        <f t="shared" si="20"/>
        <v>319.84000000000003</v>
      </c>
      <c r="H146" s="21"/>
    </row>
    <row r="147" spans="1:13" ht="18.75" x14ac:dyDescent="0.3">
      <c r="A147" s="14" t="s">
        <v>19</v>
      </c>
      <c r="B147" s="5" t="s">
        <v>20</v>
      </c>
      <c r="C147" s="7" t="s">
        <v>75</v>
      </c>
      <c r="D147" s="10">
        <v>0.4</v>
      </c>
      <c r="E147" s="10">
        <v>0.4</v>
      </c>
      <c r="F147" s="10">
        <v>9.8000000000000007</v>
      </c>
      <c r="G147" s="10">
        <v>44</v>
      </c>
      <c r="H147" s="21">
        <v>386</v>
      </c>
    </row>
    <row r="148" spans="1:13" ht="18.75" x14ac:dyDescent="0.3">
      <c r="A148" s="14"/>
      <c r="B148" s="5" t="s">
        <v>18</v>
      </c>
      <c r="C148" s="36" t="str">
        <f>C147</f>
        <v>100</v>
      </c>
      <c r="D148" s="4">
        <f t="shared" ref="D148:G148" si="21">D147</f>
        <v>0.4</v>
      </c>
      <c r="E148" s="4">
        <f t="shared" si="21"/>
        <v>0.4</v>
      </c>
      <c r="F148" s="4">
        <f t="shared" si="21"/>
        <v>9.8000000000000007</v>
      </c>
      <c r="G148" s="4">
        <f t="shared" si="21"/>
        <v>44</v>
      </c>
      <c r="H148" s="21"/>
    </row>
    <row r="149" spans="1:13" ht="18.75" x14ac:dyDescent="0.3">
      <c r="A149" s="14" t="s">
        <v>22</v>
      </c>
      <c r="B149" s="5" t="s">
        <v>66</v>
      </c>
      <c r="C149" s="7">
        <v>180</v>
      </c>
      <c r="D149" s="16">
        <v>3.95</v>
      </c>
      <c r="E149" s="16">
        <v>3.79</v>
      </c>
      <c r="F149" s="16">
        <v>11.75</v>
      </c>
      <c r="G149" s="16">
        <v>97.02</v>
      </c>
      <c r="H149" s="21">
        <v>87</v>
      </c>
    </row>
    <row r="150" spans="1:13" ht="18.75" x14ac:dyDescent="0.3">
      <c r="A150" s="14"/>
      <c r="B150" s="5" t="s">
        <v>67</v>
      </c>
      <c r="C150" s="7">
        <v>15</v>
      </c>
      <c r="D150" s="16">
        <v>1.2</v>
      </c>
      <c r="E150" s="16">
        <v>0.23</v>
      </c>
      <c r="F150" s="16">
        <v>6.02</v>
      </c>
      <c r="G150" s="16">
        <v>30.09</v>
      </c>
      <c r="H150" s="21"/>
    </row>
    <row r="151" spans="1:13" ht="18.75" x14ac:dyDescent="0.3">
      <c r="A151" s="14"/>
      <c r="B151" s="5" t="s">
        <v>27</v>
      </c>
      <c r="C151" s="7">
        <v>70</v>
      </c>
      <c r="D151" s="16">
        <v>10.86</v>
      </c>
      <c r="E151" s="16">
        <v>8.25</v>
      </c>
      <c r="F151" s="16">
        <v>11.24</v>
      </c>
      <c r="G151" s="16">
        <v>162.16</v>
      </c>
      <c r="H151" s="21">
        <v>299</v>
      </c>
    </row>
    <row r="152" spans="1:13" ht="18.75" x14ac:dyDescent="0.3">
      <c r="A152" s="14"/>
      <c r="B152" s="5" t="s">
        <v>69</v>
      </c>
      <c r="C152" s="7">
        <v>150</v>
      </c>
      <c r="D152" s="16">
        <v>2.29</v>
      </c>
      <c r="E152" s="16">
        <v>4.28</v>
      </c>
      <c r="F152" s="16">
        <v>10.95</v>
      </c>
      <c r="G152" s="16">
        <v>91.15</v>
      </c>
      <c r="H152" s="21">
        <v>143</v>
      </c>
    </row>
    <row r="153" spans="1:13" ht="18.75" x14ac:dyDescent="0.3">
      <c r="A153" s="14"/>
      <c r="B153" s="5" t="s">
        <v>70</v>
      </c>
      <c r="C153" s="7">
        <v>180</v>
      </c>
      <c r="D153" s="16">
        <v>0.14000000000000001</v>
      </c>
      <c r="E153" s="16">
        <v>0.14000000000000001</v>
      </c>
      <c r="F153" s="16">
        <v>21.49</v>
      </c>
      <c r="G153" s="16">
        <v>87.84</v>
      </c>
      <c r="H153" s="21">
        <v>390</v>
      </c>
    </row>
    <row r="154" spans="1:13" ht="18.75" x14ac:dyDescent="0.3">
      <c r="A154" s="14"/>
      <c r="B154" s="5" t="s">
        <v>29</v>
      </c>
      <c r="C154" s="7">
        <v>30</v>
      </c>
      <c r="D154" s="2">
        <v>2.04</v>
      </c>
      <c r="E154" s="2">
        <v>0.39</v>
      </c>
      <c r="F154" s="2">
        <v>14.8</v>
      </c>
      <c r="G154" s="2">
        <v>70.87</v>
      </c>
      <c r="H154" s="21"/>
    </row>
    <row r="155" spans="1:13" ht="18.75" x14ac:dyDescent="0.3">
      <c r="A155" s="14"/>
      <c r="B155" s="5" t="s">
        <v>18</v>
      </c>
      <c r="C155" s="7">
        <f>SUM(C149:C154)</f>
        <v>625</v>
      </c>
      <c r="D155" s="16">
        <f>SUM(D149:D154)</f>
        <v>20.479999999999997</v>
      </c>
      <c r="E155" s="16">
        <f t="shared" ref="E155:G155" si="22">SUM(E149:E154)</f>
        <v>17.080000000000002</v>
      </c>
      <c r="F155" s="16">
        <f t="shared" si="22"/>
        <v>76.249999999999986</v>
      </c>
      <c r="G155" s="16">
        <f t="shared" si="22"/>
        <v>539.13</v>
      </c>
      <c r="H155" s="21"/>
    </row>
    <row r="156" spans="1:13" ht="18.75" x14ac:dyDescent="0.3">
      <c r="A156" s="14" t="s">
        <v>30</v>
      </c>
      <c r="B156" s="5" t="s">
        <v>110</v>
      </c>
      <c r="C156" s="8">
        <v>100</v>
      </c>
      <c r="D156" s="15">
        <v>8.81</v>
      </c>
      <c r="E156" s="15">
        <v>16.97</v>
      </c>
      <c r="F156" s="15">
        <v>1.69</v>
      </c>
      <c r="G156" s="15">
        <v>195.37</v>
      </c>
      <c r="H156" s="21">
        <v>229</v>
      </c>
    </row>
    <row r="157" spans="1:13" ht="18.75" x14ac:dyDescent="0.3">
      <c r="A157" s="14"/>
      <c r="B157" s="5" t="s">
        <v>38</v>
      </c>
      <c r="C157" s="7">
        <v>180</v>
      </c>
      <c r="D157" s="15">
        <v>2.81</v>
      </c>
      <c r="E157" s="15">
        <v>2.4</v>
      </c>
      <c r="F157" s="15">
        <v>12.76</v>
      </c>
      <c r="G157" s="15">
        <v>84</v>
      </c>
      <c r="H157" s="21">
        <v>414</v>
      </c>
    </row>
    <row r="158" spans="1:13" ht="18.75" x14ac:dyDescent="0.3">
      <c r="A158" s="14"/>
      <c r="B158" s="5" t="s">
        <v>28</v>
      </c>
      <c r="C158" s="7">
        <v>15</v>
      </c>
      <c r="D158" s="10">
        <v>1.02</v>
      </c>
      <c r="E158" s="10">
        <v>0.19500000000000001</v>
      </c>
      <c r="F158" s="10">
        <v>7.4</v>
      </c>
      <c r="G158" s="10">
        <v>35.44</v>
      </c>
      <c r="H158" s="21"/>
      <c r="J158" s="47"/>
      <c r="K158" s="47"/>
      <c r="L158" s="47"/>
      <c r="M158" s="47"/>
    </row>
    <row r="159" spans="1:13" ht="18.75" x14ac:dyDescent="0.3">
      <c r="A159" s="14"/>
      <c r="B159" s="5" t="s">
        <v>81</v>
      </c>
      <c r="C159" s="7">
        <v>40</v>
      </c>
      <c r="D159" s="16">
        <v>1.1200000000000001</v>
      </c>
      <c r="E159" s="16">
        <v>1.32</v>
      </c>
      <c r="F159" s="16">
        <v>30.92</v>
      </c>
      <c r="G159" s="16">
        <v>140</v>
      </c>
      <c r="H159" s="21"/>
      <c r="J159" s="49"/>
      <c r="K159" s="49"/>
      <c r="L159" s="49"/>
      <c r="M159" s="49"/>
    </row>
    <row r="160" spans="1:13" ht="18.75" x14ac:dyDescent="0.3">
      <c r="A160" s="14"/>
      <c r="B160" s="5" t="s">
        <v>18</v>
      </c>
      <c r="C160" s="36">
        <f>C156+C157+C158+C159</f>
        <v>335</v>
      </c>
      <c r="D160" s="1">
        <f t="shared" ref="D160:G160" si="23">D156+D157+D158+D159</f>
        <v>13.760000000000002</v>
      </c>
      <c r="E160" s="1">
        <f t="shared" si="23"/>
        <v>20.884999999999998</v>
      </c>
      <c r="F160" s="1">
        <f t="shared" si="23"/>
        <v>52.77</v>
      </c>
      <c r="G160" s="1">
        <f t="shared" si="23"/>
        <v>454.81</v>
      </c>
      <c r="H160" s="21"/>
      <c r="J160" s="47"/>
      <c r="K160" s="47"/>
      <c r="L160" s="47"/>
      <c r="M160" s="47"/>
    </row>
    <row r="161" spans="1:14" ht="18.75" x14ac:dyDescent="0.3">
      <c r="A161" s="14"/>
      <c r="B161" s="5" t="s">
        <v>33</v>
      </c>
      <c r="C161" s="7">
        <f>C146+C148+C155+C160</f>
        <v>1460</v>
      </c>
      <c r="D161" s="8">
        <f t="shared" ref="D161:G161" si="24">D146+D148+D155+D160</f>
        <v>42.36</v>
      </c>
      <c r="E161" s="8">
        <f t="shared" si="24"/>
        <v>50.844999999999999</v>
      </c>
      <c r="F161" s="8">
        <f t="shared" si="24"/>
        <v>180.14</v>
      </c>
      <c r="G161" s="8">
        <f t="shared" si="24"/>
        <v>1357.78</v>
      </c>
      <c r="H161" s="21"/>
      <c r="J161" s="20"/>
      <c r="K161" s="20"/>
      <c r="L161" s="20"/>
      <c r="M161" s="20"/>
    </row>
    <row r="164" spans="1:14" ht="18.75" x14ac:dyDescent="0.3">
      <c r="A164" s="18" t="s">
        <v>174</v>
      </c>
      <c r="B164" s="18"/>
    </row>
    <row r="165" spans="1:14" ht="18.75" x14ac:dyDescent="0.3">
      <c r="A165" s="18" t="s">
        <v>64</v>
      </c>
      <c r="B165" s="18"/>
    </row>
    <row r="166" spans="1:14" ht="18.75" x14ac:dyDescent="0.3">
      <c r="A166" s="18" t="s">
        <v>1</v>
      </c>
      <c r="B166" s="18"/>
      <c r="C166" s="17"/>
      <c r="D166" s="20"/>
      <c r="E166" s="20"/>
      <c r="F166" s="20"/>
      <c r="G166" s="20"/>
      <c r="H166" s="74"/>
    </row>
    <row r="167" spans="1:14" ht="18.75" x14ac:dyDescent="0.3">
      <c r="A167" s="18" t="s">
        <v>132</v>
      </c>
      <c r="B167" s="18"/>
    </row>
    <row r="168" spans="1:14" ht="15.75" x14ac:dyDescent="0.25">
      <c r="A168" s="24" t="s">
        <v>2</v>
      </c>
      <c r="B168" s="25" t="s">
        <v>3</v>
      </c>
      <c r="C168" s="37" t="s">
        <v>4</v>
      </c>
      <c r="D168" s="38" t="s">
        <v>5</v>
      </c>
      <c r="E168" s="39"/>
      <c r="F168" s="40"/>
      <c r="G168" s="24" t="s">
        <v>6</v>
      </c>
      <c r="H168" s="24" t="s">
        <v>7</v>
      </c>
    </row>
    <row r="169" spans="1:14" ht="15.75" x14ac:dyDescent="0.25">
      <c r="A169" s="29"/>
      <c r="B169" s="30"/>
      <c r="C169" s="41"/>
      <c r="D169" s="31" t="s">
        <v>8</v>
      </c>
      <c r="E169" s="31" t="s">
        <v>9</v>
      </c>
      <c r="F169" s="31" t="s">
        <v>10</v>
      </c>
      <c r="G169" s="29"/>
      <c r="H169" s="29"/>
    </row>
    <row r="170" spans="1:14" ht="18.75" x14ac:dyDescent="0.3">
      <c r="A170" s="32" t="s">
        <v>52</v>
      </c>
      <c r="B170" s="5" t="s">
        <v>115</v>
      </c>
      <c r="C170" s="7">
        <v>80</v>
      </c>
      <c r="D170" s="15">
        <v>13.08</v>
      </c>
      <c r="E170" s="15">
        <v>4.2</v>
      </c>
      <c r="F170" s="15">
        <v>2.33</v>
      </c>
      <c r="G170" s="15">
        <v>100</v>
      </c>
      <c r="H170" s="21">
        <v>263</v>
      </c>
    </row>
    <row r="171" spans="1:14" ht="18.75" x14ac:dyDescent="0.3">
      <c r="A171" s="14" t="s">
        <v>14</v>
      </c>
      <c r="B171" s="5" t="s">
        <v>149</v>
      </c>
      <c r="C171" s="7">
        <v>130</v>
      </c>
      <c r="D171" s="8">
        <v>5.63</v>
      </c>
      <c r="E171" s="8">
        <v>6.03</v>
      </c>
      <c r="F171" s="8">
        <v>33.39</v>
      </c>
      <c r="G171" s="8">
        <v>210.34</v>
      </c>
      <c r="H171" s="21">
        <v>291</v>
      </c>
    </row>
    <row r="172" spans="1:14" ht="18.75" x14ac:dyDescent="0.3">
      <c r="A172" s="14"/>
      <c r="B172" s="5" t="s">
        <v>36</v>
      </c>
      <c r="C172" s="8" t="s">
        <v>139</v>
      </c>
      <c r="D172" s="10">
        <v>1.66</v>
      </c>
      <c r="E172" s="10">
        <v>7.45</v>
      </c>
      <c r="F172" s="10">
        <v>9.7899999999999991</v>
      </c>
      <c r="G172" s="10">
        <v>80.05</v>
      </c>
      <c r="H172" s="21">
        <v>1</v>
      </c>
    </row>
    <row r="173" spans="1:14" ht="18.75" x14ac:dyDescent="0.3">
      <c r="A173" s="14"/>
      <c r="B173" s="5" t="s">
        <v>44</v>
      </c>
      <c r="C173" s="7">
        <v>180</v>
      </c>
      <c r="D173" s="10">
        <v>3.78</v>
      </c>
      <c r="E173" s="10">
        <v>3.26</v>
      </c>
      <c r="F173" s="10">
        <v>15.55</v>
      </c>
      <c r="G173" s="10">
        <v>106.8</v>
      </c>
      <c r="H173" s="21">
        <v>416</v>
      </c>
    </row>
    <row r="174" spans="1:14" ht="18.75" x14ac:dyDescent="0.3">
      <c r="A174" s="14"/>
      <c r="B174" s="5" t="s">
        <v>29</v>
      </c>
      <c r="C174" s="8" t="s">
        <v>56</v>
      </c>
      <c r="D174" s="10">
        <v>1.02</v>
      </c>
      <c r="E174" s="10">
        <v>0.19500000000000001</v>
      </c>
      <c r="F174" s="10">
        <v>7.4</v>
      </c>
      <c r="G174" s="10">
        <v>35.43</v>
      </c>
      <c r="H174" s="21"/>
    </row>
    <row r="175" spans="1:14" ht="18.75" x14ac:dyDescent="0.3">
      <c r="A175" s="14"/>
      <c r="B175" s="5" t="s">
        <v>18</v>
      </c>
      <c r="C175" s="36">
        <v>435</v>
      </c>
      <c r="D175" s="10">
        <f>SUM(D170:D174)</f>
        <v>25.17</v>
      </c>
      <c r="E175" s="10">
        <f t="shared" ref="E175:G175" si="25">SUM(E170:E174)</f>
        <v>21.134999999999998</v>
      </c>
      <c r="F175" s="10">
        <f t="shared" si="25"/>
        <v>68.460000000000008</v>
      </c>
      <c r="G175" s="10">
        <f t="shared" si="25"/>
        <v>532.62</v>
      </c>
      <c r="H175" s="21"/>
    </row>
    <row r="176" spans="1:14" ht="18.75" x14ac:dyDescent="0.3">
      <c r="A176" s="14" t="s">
        <v>19</v>
      </c>
      <c r="B176" s="5" t="s">
        <v>111</v>
      </c>
      <c r="C176" s="7">
        <v>150</v>
      </c>
      <c r="D176" s="10">
        <v>4.5</v>
      </c>
      <c r="E176" s="10">
        <v>3.75</v>
      </c>
      <c r="F176" s="10">
        <v>7.05</v>
      </c>
      <c r="G176" s="10">
        <v>79.5</v>
      </c>
      <c r="H176" s="21">
        <v>419</v>
      </c>
      <c r="J176" s="17"/>
      <c r="K176" s="20"/>
      <c r="L176" s="20"/>
      <c r="M176" s="20"/>
      <c r="N176" s="20"/>
    </row>
    <row r="177" spans="1:14" ht="18.75" x14ac:dyDescent="0.3">
      <c r="A177" s="14"/>
      <c r="B177" s="5" t="s">
        <v>18</v>
      </c>
      <c r="C177" s="36">
        <f>SUM(C176:C176)</f>
        <v>150</v>
      </c>
      <c r="D177" s="1">
        <f>SUM(D176:D176)</f>
        <v>4.5</v>
      </c>
      <c r="E177" s="1">
        <f>SUM(E176:E176)</f>
        <v>3.75</v>
      </c>
      <c r="F177" s="1">
        <f>SUM(F176:F176)</f>
        <v>7.05</v>
      </c>
      <c r="G177" s="1">
        <f>SUM(G176:G176)</f>
        <v>79.5</v>
      </c>
      <c r="H177" s="21"/>
    </row>
    <row r="178" spans="1:14" ht="18.75" x14ac:dyDescent="0.3">
      <c r="A178" s="14" t="s">
        <v>22</v>
      </c>
      <c r="B178" s="5" t="s">
        <v>117</v>
      </c>
      <c r="C178" s="8" t="s">
        <v>140</v>
      </c>
      <c r="D178" s="10">
        <v>1.74</v>
      </c>
      <c r="E178" s="10">
        <v>4.7</v>
      </c>
      <c r="F178" s="10">
        <v>12.28</v>
      </c>
      <c r="G178" s="10">
        <v>98.4</v>
      </c>
      <c r="H178" s="21">
        <v>63</v>
      </c>
    </row>
    <row r="179" spans="1:14" ht="18.75" x14ac:dyDescent="0.3">
      <c r="A179" s="14"/>
      <c r="B179" s="5" t="s">
        <v>25</v>
      </c>
      <c r="C179" s="7">
        <v>55</v>
      </c>
      <c r="D179" s="15">
        <v>0.36</v>
      </c>
      <c r="E179" s="15">
        <v>0</v>
      </c>
      <c r="F179" s="15">
        <v>1.1299999999999999</v>
      </c>
      <c r="G179" s="15">
        <v>5.72</v>
      </c>
      <c r="H179" s="21">
        <v>54</v>
      </c>
    </row>
    <row r="180" spans="1:14" ht="18.75" x14ac:dyDescent="0.3">
      <c r="A180" s="14"/>
      <c r="B180" s="5" t="s">
        <v>118</v>
      </c>
      <c r="C180" s="8" t="s">
        <v>141</v>
      </c>
      <c r="D180" s="15">
        <v>9.64</v>
      </c>
      <c r="E180" s="15">
        <v>7.75</v>
      </c>
      <c r="F180" s="15">
        <v>2.48</v>
      </c>
      <c r="G180" s="15">
        <v>118.13</v>
      </c>
      <c r="H180" s="21">
        <v>293</v>
      </c>
    </row>
    <row r="181" spans="1:14" ht="18.75" x14ac:dyDescent="0.3">
      <c r="A181" s="14"/>
      <c r="B181" s="5" t="s">
        <v>83</v>
      </c>
      <c r="C181" s="7">
        <v>150</v>
      </c>
      <c r="D181" s="10">
        <v>5.49</v>
      </c>
      <c r="E181" s="10">
        <v>4.21</v>
      </c>
      <c r="F181" s="10">
        <v>26.36</v>
      </c>
      <c r="G181" s="10">
        <v>165.48</v>
      </c>
      <c r="H181" s="21">
        <v>219</v>
      </c>
    </row>
    <row r="182" spans="1:14" ht="18.75" x14ac:dyDescent="0.3">
      <c r="A182" s="14"/>
      <c r="B182" s="5" t="s">
        <v>72</v>
      </c>
      <c r="C182" s="7">
        <v>180</v>
      </c>
      <c r="D182" s="2">
        <v>0.4</v>
      </c>
      <c r="E182" s="2">
        <v>0.01</v>
      </c>
      <c r="F182" s="2">
        <v>24.98</v>
      </c>
      <c r="G182" s="2">
        <v>101.7</v>
      </c>
      <c r="H182" s="21">
        <v>394</v>
      </c>
    </row>
    <row r="183" spans="1:14" ht="18.75" x14ac:dyDescent="0.3">
      <c r="A183" s="14"/>
      <c r="B183" s="5" t="s">
        <v>28</v>
      </c>
      <c r="C183" s="7">
        <v>20</v>
      </c>
      <c r="D183" s="15">
        <v>1.6</v>
      </c>
      <c r="E183" s="15">
        <v>0.28999999999999998</v>
      </c>
      <c r="F183" s="15">
        <v>8.01</v>
      </c>
      <c r="G183" s="15">
        <v>41.2</v>
      </c>
      <c r="H183" s="21"/>
    </row>
    <row r="184" spans="1:14" ht="18.75" x14ac:dyDescent="0.3">
      <c r="A184" s="14"/>
      <c r="B184" s="5" t="s">
        <v>29</v>
      </c>
      <c r="C184" s="7">
        <v>30</v>
      </c>
      <c r="D184" s="2">
        <v>2.04</v>
      </c>
      <c r="E184" s="2">
        <v>0.39</v>
      </c>
      <c r="F184" s="2">
        <v>14.8</v>
      </c>
      <c r="G184" s="2">
        <v>70.87</v>
      </c>
      <c r="H184" s="21"/>
    </row>
    <row r="185" spans="1:14" ht="18.75" x14ac:dyDescent="0.3">
      <c r="A185" s="14"/>
      <c r="B185" s="5" t="s">
        <v>18</v>
      </c>
      <c r="C185" s="36">
        <v>725</v>
      </c>
      <c r="D185" s="10">
        <f>SUM(D178:D184)</f>
        <v>21.27</v>
      </c>
      <c r="E185" s="10">
        <f>SUM(E178:E184)</f>
        <v>17.350000000000001</v>
      </c>
      <c r="F185" s="10">
        <f>SUM(F178:F184)</f>
        <v>90.04</v>
      </c>
      <c r="G185" s="10">
        <f>SUM(G178:G184)</f>
        <v>601.5</v>
      </c>
      <c r="H185" s="21"/>
    </row>
    <row r="186" spans="1:14" ht="18.75" x14ac:dyDescent="0.3">
      <c r="A186" s="14" t="s">
        <v>30</v>
      </c>
      <c r="B186" s="5" t="s">
        <v>73</v>
      </c>
      <c r="C186" s="7">
        <v>180</v>
      </c>
      <c r="D186" s="8">
        <v>5.33</v>
      </c>
      <c r="E186" s="8">
        <v>5.34</v>
      </c>
      <c r="F186" s="8">
        <v>16.13</v>
      </c>
      <c r="G186" s="8">
        <v>133.91999999999999</v>
      </c>
      <c r="H186" s="21">
        <v>101</v>
      </c>
    </row>
    <row r="187" spans="1:14" ht="18.75" x14ac:dyDescent="0.3">
      <c r="A187" s="14"/>
      <c r="B187" s="5" t="s">
        <v>77</v>
      </c>
      <c r="C187" s="7">
        <v>25</v>
      </c>
      <c r="D187" s="10">
        <v>1.57</v>
      </c>
      <c r="E187" s="10">
        <v>4.1500000000000004</v>
      </c>
      <c r="F187" s="10">
        <v>17.149999999999999</v>
      </c>
      <c r="G187" s="10">
        <v>112.5</v>
      </c>
      <c r="H187" s="21">
        <v>411</v>
      </c>
      <c r="J187" s="20"/>
      <c r="K187" s="20"/>
      <c r="L187" s="20"/>
      <c r="M187" s="20"/>
      <c r="N187" s="20"/>
    </row>
    <row r="188" spans="1:14" ht="18.75" x14ac:dyDescent="0.3">
      <c r="A188" s="14"/>
      <c r="B188" s="5" t="s">
        <v>105</v>
      </c>
      <c r="C188" s="8">
        <v>180</v>
      </c>
      <c r="D188" s="16">
        <v>0.05</v>
      </c>
      <c r="E188" s="16">
        <v>0.01</v>
      </c>
      <c r="F188" s="16">
        <v>9.98</v>
      </c>
      <c r="G188" s="16">
        <v>51.12</v>
      </c>
      <c r="H188" s="21">
        <v>411</v>
      </c>
    </row>
    <row r="189" spans="1:14" ht="18.75" x14ac:dyDescent="0.3">
      <c r="A189" s="14"/>
      <c r="B189" s="5" t="s">
        <v>18</v>
      </c>
      <c r="C189" s="36">
        <f>SUM(C186:C188)</f>
        <v>385</v>
      </c>
      <c r="D189" s="15">
        <f>SUM(D186:D188)</f>
        <v>6.95</v>
      </c>
      <c r="E189" s="15">
        <f>SUM(E186:E188)</f>
        <v>9.5</v>
      </c>
      <c r="F189" s="15">
        <f>SUM(F186:F188)</f>
        <v>43.260000000000005</v>
      </c>
      <c r="G189" s="15">
        <f>SUM(G186:G188)</f>
        <v>297.53999999999996</v>
      </c>
      <c r="H189" s="21"/>
    </row>
    <row r="190" spans="1:14" ht="18.75" x14ac:dyDescent="0.3">
      <c r="A190" s="14"/>
      <c r="B190" s="5" t="s">
        <v>33</v>
      </c>
      <c r="C190" s="7">
        <f>C175+C177+C185+C189</f>
        <v>1695</v>
      </c>
      <c r="D190" s="8">
        <f>D175+D177+D185+D189</f>
        <v>57.89</v>
      </c>
      <c r="E190" s="8">
        <f>E175+E177+E185+E189</f>
        <v>51.734999999999999</v>
      </c>
      <c r="F190" s="8">
        <f>F175+F177+F185+F189</f>
        <v>208.81</v>
      </c>
      <c r="G190" s="8">
        <f>G175+G177+G185+G189</f>
        <v>1511.1599999999999</v>
      </c>
      <c r="H190" s="21"/>
    </row>
    <row r="192" spans="1:14" ht="18.75" x14ac:dyDescent="0.3">
      <c r="C192" s="17"/>
      <c r="D192" s="20"/>
      <c r="E192" s="20"/>
      <c r="F192" s="20"/>
      <c r="G192" s="20"/>
    </row>
    <row r="193" spans="1:8" ht="18.75" x14ac:dyDescent="0.3">
      <c r="A193" s="18" t="s">
        <v>175</v>
      </c>
      <c r="B193" s="18"/>
    </row>
    <row r="194" spans="1:8" ht="18.75" x14ac:dyDescent="0.3">
      <c r="A194" s="18" t="s">
        <v>64</v>
      </c>
      <c r="B194" s="18"/>
    </row>
    <row r="195" spans="1:8" ht="18.75" x14ac:dyDescent="0.3">
      <c r="A195" s="18" t="s">
        <v>1</v>
      </c>
      <c r="B195" s="18"/>
      <c r="C195" s="19"/>
      <c r="D195" s="20"/>
      <c r="E195" s="20"/>
      <c r="F195" s="20"/>
      <c r="G195" s="20"/>
    </row>
    <row r="196" spans="1:8" ht="18.75" x14ac:dyDescent="0.3">
      <c r="A196" s="18" t="s">
        <v>132</v>
      </c>
      <c r="B196" s="18"/>
    </row>
    <row r="197" spans="1:8" ht="15.75" x14ac:dyDescent="0.25">
      <c r="A197" s="24" t="s">
        <v>2</v>
      </c>
      <c r="B197" s="25" t="s">
        <v>3</v>
      </c>
      <c r="C197" s="37" t="s">
        <v>4</v>
      </c>
      <c r="D197" s="38" t="s">
        <v>5</v>
      </c>
      <c r="E197" s="39"/>
      <c r="F197" s="40"/>
      <c r="G197" s="24" t="s">
        <v>6</v>
      </c>
      <c r="H197" s="24" t="s">
        <v>7</v>
      </c>
    </row>
    <row r="198" spans="1:8" ht="15.75" x14ac:dyDescent="0.25">
      <c r="A198" s="29"/>
      <c r="B198" s="30"/>
      <c r="C198" s="41"/>
      <c r="D198" s="31" t="s">
        <v>8</v>
      </c>
      <c r="E198" s="31" t="s">
        <v>9</v>
      </c>
      <c r="F198" s="31" t="s">
        <v>10</v>
      </c>
      <c r="G198" s="29"/>
      <c r="H198" s="29"/>
    </row>
    <row r="199" spans="1:8" ht="18.75" x14ac:dyDescent="0.3">
      <c r="A199" s="32" t="s">
        <v>52</v>
      </c>
      <c r="B199" s="5" t="s">
        <v>120</v>
      </c>
      <c r="C199" s="7">
        <v>180</v>
      </c>
      <c r="D199" s="8">
        <v>4.33</v>
      </c>
      <c r="E199" s="8">
        <v>4.5599999999999996</v>
      </c>
      <c r="F199" s="8">
        <v>15.14</v>
      </c>
      <c r="G199" s="8">
        <v>119.16</v>
      </c>
      <c r="H199" s="21">
        <v>101</v>
      </c>
    </row>
    <row r="200" spans="1:8" ht="18.75" x14ac:dyDescent="0.3">
      <c r="A200" s="14" t="s">
        <v>14</v>
      </c>
      <c r="B200" s="5" t="s">
        <v>15</v>
      </c>
      <c r="C200" s="8" t="s">
        <v>142</v>
      </c>
      <c r="D200" s="10">
        <v>4.4000000000000004</v>
      </c>
      <c r="E200" s="10">
        <v>7.36</v>
      </c>
      <c r="F200" s="10">
        <v>9.7200000000000006</v>
      </c>
      <c r="G200" s="10">
        <v>123.2</v>
      </c>
      <c r="H200" s="21" t="s">
        <v>59</v>
      </c>
    </row>
    <row r="201" spans="1:8" ht="18.75" x14ac:dyDescent="0.3">
      <c r="A201" s="14"/>
      <c r="B201" s="5" t="s">
        <v>105</v>
      </c>
      <c r="C201" s="8">
        <v>180</v>
      </c>
      <c r="D201" s="16">
        <v>0.05</v>
      </c>
      <c r="E201" s="16">
        <v>0.01</v>
      </c>
      <c r="F201" s="16">
        <v>9.98</v>
      </c>
      <c r="G201" s="16">
        <v>51.12</v>
      </c>
      <c r="H201" s="21">
        <v>416</v>
      </c>
    </row>
    <row r="202" spans="1:8" ht="18.75" x14ac:dyDescent="0.3">
      <c r="A202" s="14"/>
      <c r="B202" s="5" t="s">
        <v>18</v>
      </c>
      <c r="C202" s="34">
        <v>400</v>
      </c>
      <c r="D202" s="10">
        <f>SUM(D199:D201)</f>
        <v>8.7800000000000011</v>
      </c>
      <c r="E202" s="10">
        <f t="shared" ref="E202:G202" si="26">SUM(E199:E201)</f>
        <v>11.93</v>
      </c>
      <c r="F202" s="10">
        <f t="shared" si="26"/>
        <v>34.840000000000003</v>
      </c>
      <c r="G202" s="10">
        <f t="shared" si="26"/>
        <v>293.48</v>
      </c>
      <c r="H202" s="21"/>
    </row>
    <row r="203" spans="1:8" ht="18.75" x14ac:dyDescent="0.3">
      <c r="A203" s="14" t="s">
        <v>19</v>
      </c>
      <c r="B203" s="5" t="s">
        <v>32</v>
      </c>
      <c r="C203" s="8" t="s">
        <v>17</v>
      </c>
      <c r="D203" s="10">
        <v>0.75</v>
      </c>
      <c r="E203" s="10">
        <v>0</v>
      </c>
      <c r="F203" s="10">
        <v>15.15</v>
      </c>
      <c r="G203" s="10">
        <v>64</v>
      </c>
      <c r="H203" s="21">
        <v>418</v>
      </c>
    </row>
    <row r="204" spans="1:8" ht="18.75" x14ac:dyDescent="0.3">
      <c r="A204" s="14"/>
      <c r="B204" s="5" t="s">
        <v>18</v>
      </c>
      <c r="C204" s="34" t="s">
        <v>17</v>
      </c>
      <c r="D204" s="10">
        <f>SUM(D203)</f>
        <v>0.75</v>
      </c>
      <c r="E204" s="10">
        <f t="shared" ref="E204:G204" si="27">SUM(E203)</f>
        <v>0</v>
      </c>
      <c r="F204" s="10">
        <f t="shared" si="27"/>
        <v>15.15</v>
      </c>
      <c r="G204" s="10">
        <f t="shared" si="27"/>
        <v>64</v>
      </c>
      <c r="H204" s="21"/>
    </row>
    <row r="205" spans="1:8" ht="18.75" x14ac:dyDescent="0.3">
      <c r="A205" s="14" t="s">
        <v>22</v>
      </c>
      <c r="B205" s="5" t="s">
        <v>150</v>
      </c>
      <c r="C205" s="7" t="s">
        <v>162</v>
      </c>
      <c r="D205" s="8">
        <v>2.58</v>
      </c>
      <c r="E205" s="8">
        <v>2.72</v>
      </c>
      <c r="F205" s="8">
        <v>16.489999999999998</v>
      </c>
      <c r="G205" s="8">
        <v>100.56</v>
      </c>
      <c r="H205" s="21">
        <v>88</v>
      </c>
    </row>
    <row r="206" spans="1:8" ht="18.75" x14ac:dyDescent="0.3">
      <c r="A206" s="14"/>
      <c r="B206" s="5" t="s">
        <v>121</v>
      </c>
      <c r="C206" s="8" t="s">
        <v>135</v>
      </c>
      <c r="D206" s="10">
        <v>10.14</v>
      </c>
      <c r="E206" s="10">
        <v>4.2</v>
      </c>
      <c r="F206" s="10">
        <v>10.66</v>
      </c>
      <c r="G206" s="10">
        <v>120.99</v>
      </c>
      <c r="H206" s="21">
        <v>277</v>
      </c>
    </row>
    <row r="207" spans="1:8" ht="18.75" x14ac:dyDescent="0.3">
      <c r="A207" s="52"/>
      <c r="B207" s="5" t="s">
        <v>116</v>
      </c>
      <c r="C207" s="7">
        <v>150</v>
      </c>
      <c r="D207" s="15">
        <v>3.52</v>
      </c>
      <c r="E207" s="15">
        <v>6.9</v>
      </c>
      <c r="F207" s="15">
        <v>18.5</v>
      </c>
      <c r="G207" s="15">
        <v>150.15</v>
      </c>
      <c r="H207" s="21">
        <v>55</v>
      </c>
    </row>
    <row r="208" spans="1:8" ht="18.75" x14ac:dyDescent="0.3">
      <c r="A208" s="14"/>
      <c r="B208" s="5" t="s">
        <v>122</v>
      </c>
      <c r="C208" s="7">
        <v>180</v>
      </c>
      <c r="D208" s="8">
        <v>0.14000000000000001</v>
      </c>
      <c r="E208" s="8">
        <v>0.14000000000000001</v>
      </c>
      <c r="F208" s="8">
        <v>21.49</v>
      </c>
      <c r="G208" s="8">
        <v>87.84</v>
      </c>
      <c r="H208" s="21">
        <v>390</v>
      </c>
    </row>
    <row r="209" spans="1:9" ht="18.75" x14ac:dyDescent="0.3">
      <c r="A209" s="14"/>
      <c r="B209" s="5" t="s">
        <v>28</v>
      </c>
      <c r="C209" s="7">
        <v>20</v>
      </c>
      <c r="D209" s="15">
        <v>1.6</v>
      </c>
      <c r="E209" s="15">
        <v>0.28999999999999998</v>
      </c>
      <c r="F209" s="15">
        <v>8.01</v>
      </c>
      <c r="G209" s="15">
        <v>41.2</v>
      </c>
      <c r="H209" s="21"/>
    </row>
    <row r="210" spans="1:9" ht="18.75" x14ac:dyDescent="0.3">
      <c r="A210" s="14"/>
      <c r="B210" s="5" t="s">
        <v>29</v>
      </c>
      <c r="C210" s="7">
        <v>30</v>
      </c>
      <c r="D210" s="2">
        <v>2.04</v>
      </c>
      <c r="E210" s="2">
        <v>0.39</v>
      </c>
      <c r="F210" s="2">
        <v>14.8</v>
      </c>
      <c r="G210" s="2">
        <v>70.87</v>
      </c>
      <c r="H210" s="21"/>
    </row>
    <row r="211" spans="1:9" ht="18.75" x14ac:dyDescent="0.3">
      <c r="A211" s="14"/>
      <c r="B211" s="5" t="s">
        <v>18</v>
      </c>
      <c r="C211" s="36">
        <v>685</v>
      </c>
      <c r="D211" s="10">
        <f>SUM(D205:D210)</f>
        <v>20.020000000000003</v>
      </c>
      <c r="E211" s="10">
        <f>SUM(E205:E210)</f>
        <v>14.64</v>
      </c>
      <c r="F211" s="10">
        <f>SUM(F205:F210)</f>
        <v>89.95</v>
      </c>
      <c r="G211" s="10">
        <f>SUM(G205:G210)</f>
        <v>571.61000000000013</v>
      </c>
      <c r="H211" s="21"/>
    </row>
    <row r="212" spans="1:9" ht="18.75" x14ac:dyDescent="0.3">
      <c r="A212" s="14" t="s">
        <v>30</v>
      </c>
      <c r="B212" s="5" t="s">
        <v>76</v>
      </c>
      <c r="C212" s="7">
        <v>130</v>
      </c>
      <c r="D212" s="2">
        <v>17.72</v>
      </c>
      <c r="E212" s="15">
        <v>13.86</v>
      </c>
      <c r="F212" s="15">
        <v>19</v>
      </c>
      <c r="G212" s="15">
        <v>271.7</v>
      </c>
      <c r="H212" s="21">
        <v>254</v>
      </c>
    </row>
    <row r="213" spans="1:9" ht="18.75" x14ac:dyDescent="0.3">
      <c r="A213" s="14"/>
      <c r="B213" s="5" t="s">
        <v>123</v>
      </c>
      <c r="C213" s="7">
        <v>10</v>
      </c>
      <c r="D213" s="2">
        <v>0.3</v>
      </c>
      <c r="E213" s="2">
        <v>1.6</v>
      </c>
      <c r="F213" s="2">
        <v>0.36</v>
      </c>
      <c r="G213" s="2">
        <v>16</v>
      </c>
      <c r="H213" s="21"/>
    </row>
    <row r="214" spans="1:9" ht="18.75" x14ac:dyDescent="0.3">
      <c r="A214" s="14"/>
      <c r="B214" s="5" t="s">
        <v>111</v>
      </c>
      <c r="C214" s="7">
        <v>180</v>
      </c>
      <c r="D214" s="2">
        <v>5.4</v>
      </c>
      <c r="E214" s="2">
        <v>4.5</v>
      </c>
      <c r="F214" s="2">
        <v>8.4600000000000009</v>
      </c>
      <c r="G214" s="2">
        <v>95.4</v>
      </c>
      <c r="H214" s="21">
        <v>419</v>
      </c>
    </row>
    <row r="215" spans="1:9" ht="18.75" x14ac:dyDescent="0.3">
      <c r="A215" s="14"/>
      <c r="B215" s="5" t="s">
        <v>77</v>
      </c>
      <c r="C215" s="7">
        <v>20</v>
      </c>
      <c r="D215" s="2">
        <v>1.26</v>
      </c>
      <c r="E215" s="2">
        <v>3.32</v>
      </c>
      <c r="F215" s="2">
        <v>13.72</v>
      </c>
      <c r="G215" s="2">
        <v>90</v>
      </c>
      <c r="H215" s="21"/>
    </row>
    <row r="216" spans="1:9" ht="18.75" x14ac:dyDescent="0.3">
      <c r="A216" s="14"/>
      <c r="B216" s="5" t="s">
        <v>18</v>
      </c>
      <c r="C216" s="36">
        <f>C212+C213+C214+C215</f>
        <v>340</v>
      </c>
      <c r="D216" s="1">
        <f t="shared" ref="D216:G216" si="28">D212+D213+D214+D215</f>
        <v>24.680000000000003</v>
      </c>
      <c r="E216" s="1">
        <f t="shared" si="28"/>
        <v>23.28</v>
      </c>
      <c r="F216" s="1">
        <f t="shared" si="28"/>
        <v>41.54</v>
      </c>
      <c r="G216" s="1">
        <f t="shared" si="28"/>
        <v>473.1</v>
      </c>
      <c r="H216" s="21"/>
    </row>
    <row r="217" spans="1:9" ht="18.75" x14ac:dyDescent="0.3">
      <c r="A217" s="14"/>
      <c r="B217" s="5" t="s">
        <v>33</v>
      </c>
      <c r="C217" s="7">
        <f>C202+C204+C211+C216</f>
        <v>1575</v>
      </c>
      <c r="D217" s="8">
        <f t="shared" ref="D217:G217" si="29">D202+D204+D211+D216</f>
        <v>54.230000000000004</v>
      </c>
      <c r="E217" s="8">
        <f t="shared" si="29"/>
        <v>49.85</v>
      </c>
      <c r="F217" s="8">
        <f t="shared" si="29"/>
        <v>181.48</v>
      </c>
      <c r="G217" s="8">
        <f t="shared" si="29"/>
        <v>1402.19</v>
      </c>
      <c r="H217" s="21"/>
    </row>
    <row r="219" spans="1:9" ht="18.75" x14ac:dyDescent="0.3">
      <c r="C219" s="17"/>
      <c r="D219" s="20"/>
      <c r="E219" s="20"/>
      <c r="F219" s="20"/>
      <c r="G219" s="20"/>
    </row>
    <row r="221" spans="1:9" ht="18.75" x14ac:dyDescent="0.3">
      <c r="A221" s="18" t="s">
        <v>176</v>
      </c>
      <c r="B221" s="18"/>
    </row>
    <row r="222" spans="1:9" ht="18.75" x14ac:dyDescent="0.3">
      <c r="A222" s="18" t="s">
        <v>64</v>
      </c>
      <c r="B222" s="18"/>
      <c r="C222" s="19"/>
      <c r="D222" s="20"/>
      <c r="E222" s="20"/>
      <c r="F222" s="20"/>
      <c r="G222" s="20"/>
    </row>
    <row r="223" spans="1:9" ht="18.75" x14ac:dyDescent="0.3">
      <c r="A223" s="18" t="s">
        <v>1</v>
      </c>
      <c r="B223" s="18"/>
      <c r="C223" s="17"/>
      <c r="D223" s="76"/>
      <c r="E223" s="76"/>
      <c r="F223" s="76"/>
      <c r="G223" s="76"/>
      <c r="H223" s="9"/>
      <c r="I223" s="47"/>
    </row>
    <row r="224" spans="1:9" ht="18.75" x14ac:dyDescent="0.3">
      <c r="A224" s="18" t="s">
        <v>132</v>
      </c>
      <c r="B224" s="18"/>
    </row>
    <row r="225" spans="1:10" ht="15.75" x14ac:dyDescent="0.25">
      <c r="A225" s="24" t="s">
        <v>2</v>
      </c>
      <c r="B225" s="25" t="s">
        <v>3</v>
      </c>
      <c r="C225" s="37" t="s">
        <v>4</v>
      </c>
      <c r="D225" s="38" t="s">
        <v>5</v>
      </c>
      <c r="E225" s="39"/>
      <c r="F225" s="40"/>
      <c r="G225" s="24" t="s">
        <v>6</v>
      </c>
      <c r="H225" s="24" t="s">
        <v>7</v>
      </c>
    </row>
    <row r="226" spans="1:10" ht="15.75" x14ac:dyDescent="0.25">
      <c r="A226" s="29"/>
      <c r="B226" s="30"/>
      <c r="C226" s="41"/>
      <c r="D226" s="31" t="s">
        <v>8</v>
      </c>
      <c r="E226" s="31" t="s">
        <v>9</v>
      </c>
      <c r="F226" s="31" t="s">
        <v>10</v>
      </c>
      <c r="G226" s="29"/>
      <c r="H226" s="29"/>
    </row>
    <row r="227" spans="1:10" ht="18.75" x14ac:dyDescent="0.3">
      <c r="A227" s="32" t="s">
        <v>52</v>
      </c>
      <c r="B227" s="5" t="s">
        <v>110</v>
      </c>
      <c r="C227" s="7">
        <v>100</v>
      </c>
      <c r="D227" s="15">
        <v>8.81</v>
      </c>
      <c r="E227" s="15">
        <v>16.98</v>
      </c>
      <c r="F227" s="15">
        <v>1.69</v>
      </c>
      <c r="G227" s="15">
        <v>195.38</v>
      </c>
      <c r="H227" s="21">
        <v>229</v>
      </c>
    </row>
    <row r="228" spans="1:10" ht="18.75" x14ac:dyDescent="0.3">
      <c r="A228" s="32"/>
      <c r="B228" s="5" t="s">
        <v>62</v>
      </c>
      <c r="C228" s="7">
        <v>55</v>
      </c>
      <c r="D228" s="2">
        <v>0.77</v>
      </c>
      <c r="E228" s="2">
        <v>2.78</v>
      </c>
      <c r="F228" s="2">
        <v>4.95</v>
      </c>
      <c r="G228" s="2">
        <v>48.07</v>
      </c>
      <c r="H228" s="21">
        <v>21</v>
      </c>
    </row>
    <row r="229" spans="1:10" ht="18.75" x14ac:dyDescent="0.3">
      <c r="A229" s="14" t="s">
        <v>14</v>
      </c>
      <c r="B229" s="5" t="s">
        <v>36</v>
      </c>
      <c r="C229" s="8" t="s">
        <v>163</v>
      </c>
      <c r="D229" s="10">
        <v>3.88</v>
      </c>
      <c r="E229" s="10">
        <v>11.32</v>
      </c>
      <c r="F229" s="10">
        <v>9.7100000000000009</v>
      </c>
      <c r="G229" s="10">
        <v>157</v>
      </c>
      <c r="H229" s="21" t="s">
        <v>59</v>
      </c>
    </row>
    <row r="230" spans="1:10" ht="18.75" x14ac:dyDescent="0.3">
      <c r="A230" s="14"/>
      <c r="B230" s="5" t="s">
        <v>103</v>
      </c>
      <c r="C230" s="7">
        <v>180</v>
      </c>
      <c r="D230" s="2">
        <v>2.81</v>
      </c>
      <c r="E230" s="2">
        <v>2.4</v>
      </c>
      <c r="F230" s="2">
        <v>12.76</v>
      </c>
      <c r="G230" s="2">
        <v>84</v>
      </c>
      <c r="H230" s="21">
        <v>414</v>
      </c>
    </row>
    <row r="231" spans="1:10" ht="18.75" x14ac:dyDescent="0.3">
      <c r="A231" s="14"/>
      <c r="B231" s="5" t="s">
        <v>18</v>
      </c>
      <c r="C231" s="36">
        <v>375</v>
      </c>
      <c r="D231" s="10">
        <f>SUM(D227:D230)</f>
        <v>16.27</v>
      </c>
      <c r="E231" s="10">
        <f t="shared" ref="E231:G231" si="30">SUM(E227:E230)</f>
        <v>33.480000000000004</v>
      </c>
      <c r="F231" s="10">
        <f t="shared" si="30"/>
        <v>29.11</v>
      </c>
      <c r="G231" s="10">
        <f t="shared" si="30"/>
        <v>484.45</v>
      </c>
      <c r="H231" s="21"/>
    </row>
    <row r="232" spans="1:10" ht="18.75" x14ac:dyDescent="0.3">
      <c r="A232" s="14" t="s">
        <v>19</v>
      </c>
      <c r="B232" s="5" t="s">
        <v>20</v>
      </c>
      <c r="C232" s="7" t="s">
        <v>75</v>
      </c>
      <c r="D232" s="10">
        <v>0.4</v>
      </c>
      <c r="E232" s="10">
        <v>0.4</v>
      </c>
      <c r="F232" s="10">
        <v>9.8000000000000007</v>
      </c>
      <c r="G232" s="10">
        <v>44</v>
      </c>
      <c r="H232" s="21">
        <v>386</v>
      </c>
    </row>
    <row r="233" spans="1:10" ht="18.75" x14ac:dyDescent="0.3">
      <c r="A233" s="14"/>
      <c r="B233" s="5" t="s">
        <v>18</v>
      </c>
      <c r="C233" s="36">
        <v>100</v>
      </c>
      <c r="D233" s="10">
        <f>SUM(D232)</f>
        <v>0.4</v>
      </c>
      <c r="E233" s="10">
        <f t="shared" ref="E233:G233" si="31">SUM(E232)</f>
        <v>0.4</v>
      </c>
      <c r="F233" s="10">
        <f t="shared" si="31"/>
        <v>9.8000000000000007</v>
      </c>
      <c r="G233" s="10">
        <f t="shared" si="31"/>
        <v>44</v>
      </c>
      <c r="H233" s="21"/>
    </row>
    <row r="234" spans="1:10" ht="18.75" x14ac:dyDescent="0.3">
      <c r="A234" s="14" t="s">
        <v>22</v>
      </c>
      <c r="B234" s="5" t="s">
        <v>79</v>
      </c>
      <c r="C234" s="7">
        <v>180</v>
      </c>
      <c r="D234" s="2">
        <v>1.42</v>
      </c>
      <c r="E234" s="2">
        <v>1.97</v>
      </c>
      <c r="F234" s="2">
        <v>10.5</v>
      </c>
      <c r="G234" s="2">
        <v>65.34</v>
      </c>
      <c r="H234" s="21">
        <v>86</v>
      </c>
    </row>
    <row r="235" spans="1:10" ht="18.75" x14ac:dyDescent="0.3">
      <c r="A235" s="14"/>
      <c r="B235" s="5" t="s">
        <v>124</v>
      </c>
      <c r="C235" s="7">
        <v>55</v>
      </c>
      <c r="D235" s="2">
        <v>0.49</v>
      </c>
      <c r="E235" s="2">
        <v>2.2599999999999998</v>
      </c>
      <c r="F235" s="2">
        <v>5.03</v>
      </c>
      <c r="G235" s="2">
        <v>42.55</v>
      </c>
      <c r="H235" s="21">
        <v>36</v>
      </c>
    </row>
    <row r="236" spans="1:10" ht="18.75" x14ac:dyDescent="0.3">
      <c r="A236" s="14"/>
      <c r="B236" s="5" t="s">
        <v>167</v>
      </c>
      <c r="C236" s="8" t="s">
        <v>143</v>
      </c>
      <c r="D236" s="2">
        <v>11.87</v>
      </c>
      <c r="E236" s="2">
        <v>8.36</v>
      </c>
      <c r="F236" s="2">
        <v>4.13</v>
      </c>
      <c r="G236" s="2">
        <v>152.87</v>
      </c>
      <c r="H236" s="77" t="s">
        <v>126</v>
      </c>
      <c r="J236" s="78"/>
    </row>
    <row r="237" spans="1:10" ht="18.75" x14ac:dyDescent="0.3">
      <c r="A237" s="14"/>
      <c r="B237" s="5" t="s">
        <v>48</v>
      </c>
      <c r="C237" s="7">
        <v>130</v>
      </c>
      <c r="D237" s="2">
        <v>2.65</v>
      </c>
      <c r="E237" s="2">
        <v>4.16</v>
      </c>
      <c r="F237" s="2">
        <v>17.7</v>
      </c>
      <c r="G237" s="2">
        <v>118.95</v>
      </c>
      <c r="H237" s="21">
        <v>339</v>
      </c>
    </row>
    <row r="238" spans="1:10" ht="18.75" x14ac:dyDescent="0.3">
      <c r="A238" s="14"/>
      <c r="B238" s="5" t="s">
        <v>80</v>
      </c>
      <c r="C238" s="7">
        <v>180</v>
      </c>
      <c r="D238" s="2">
        <v>0.4</v>
      </c>
      <c r="E238" s="2">
        <v>0.01</v>
      </c>
      <c r="F238" s="2">
        <v>24.98</v>
      </c>
      <c r="G238" s="2">
        <v>101.7</v>
      </c>
      <c r="H238" s="21">
        <v>394</v>
      </c>
    </row>
    <row r="239" spans="1:10" ht="18.75" x14ac:dyDescent="0.3">
      <c r="A239" s="14"/>
      <c r="B239" s="5" t="s">
        <v>28</v>
      </c>
      <c r="C239" s="7">
        <v>20</v>
      </c>
      <c r="D239" s="2">
        <v>1.6</v>
      </c>
      <c r="E239" s="2">
        <v>0.28999999999999998</v>
      </c>
      <c r="F239" s="2">
        <v>8.01</v>
      </c>
      <c r="G239" s="2">
        <v>41.2</v>
      </c>
      <c r="H239" s="21"/>
    </row>
    <row r="240" spans="1:10" ht="18.75" x14ac:dyDescent="0.3">
      <c r="A240" s="14"/>
      <c r="B240" s="5" t="s">
        <v>29</v>
      </c>
      <c r="C240" s="7">
        <v>30</v>
      </c>
      <c r="D240" s="2">
        <v>2.04</v>
      </c>
      <c r="E240" s="2">
        <v>0.39</v>
      </c>
      <c r="F240" s="2">
        <v>14.8</v>
      </c>
      <c r="G240" s="2">
        <v>70.87</v>
      </c>
      <c r="H240" s="21"/>
    </row>
    <row r="241" spans="1:8" ht="18.75" x14ac:dyDescent="0.3">
      <c r="A241" s="14"/>
      <c r="B241" s="5" t="s">
        <v>18</v>
      </c>
      <c r="C241" s="36">
        <v>700</v>
      </c>
      <c r="D241" s="11">
        <f>SUM(D234:D240)</f>
        <v>20.47</v>
      </c>
      <c r="E241" s="11">
        <f t="shared" ref="E241:G241" si="32">SUM(E234:E240)</f>
        <v>17.440000000000001</v>
      </c>
      <c r="F241" s="11">
        <f t="shared" si="32"/>
        <v>85.15</v>
      </c>
      <c r="G241" s="11">
        <f t="shared" si="32"/>
        <v>593.48</v>
      </c>
      <c r="H241" s="21"/>
    </row>
    <row r="242" spans="1:8" ht="18.75" x14ac:dyDescent="0.3">
      <c r="A242" s="14" t="s">
        <v>30</v>
      </c>
      <c r="B242" s="5" t="s">
        <v>71</v>
      </c>
      <c r="C242" s="7">
        <v>70</v>
      </c>
      <c r="D242" s="16">
        <v>4.09</v>
      </c>
      <c r="E242" s="16">
        <v>4.49</v>
      </c>
      <c r="F242" s="16">
        <v>33.68</v>
      </c>
      <c r="G242" s="16">
        <v>191.34</v>
      </c>
      <c r="H242" s="23">
        <v>437</v>
      </c>
    </row>
    <row r="243" spans="1:8" ht="18.75" x14ac:dyDescent="0.3">
      <c r="A243" s="14"/>
      <c r="B243" s="5" t="s">
        <v>51</v>
      </c>
      <c r="C243" s="7">
        <v>180</v>
      </c>
      <c r="D243" s="2">
        <v>5.22</v>
      </c>
      <c r="E243" s="2">
        <v>4.5</v>
      </c>
      <c r="F243" s="2">
        <v>7.2</v>
      </c>
      <c r="G243" s="2">
        <v>90</v>
      </c>
      <c r="H243" s="21">
        <v>420</v>
      </c>
    </row>
    <row r="244" spans="1:8" ht="18.75" x14ac:dyDescent="0.3">
      <c r="A244" s="14"/>
      <c r="B244" s="5" t="s">
        <v>18</v>
      </c>
      <c r="C244" s="36">
        <f>SUM(C242:C243)</f>
        <v>250</v>
      </c>
      <c r="D244" s="11">
        <f>SUM(D242:D243)</f>
        <v>9.3099999999999987</v>
      </c>
      <c r="E244" s="11">
        <f t="shared" ref="E244:G244" si="33">SUM(E242:E243)</f>
        <v>8.99</v>
      </c>
      <c r="F244" s="11">
        <f t="shared" si="33"/>
        <v>40.880000000000003</v>
      </c>
      <c r="G244" s="11">
        <f t="shared" si="33"/>
        <v>281.34000000000003</v>
      </c>
      <c r="H244" s="21"/>
    </row>
    <row r="245" spans="1:8" ht="18.75" x14ac:dyDescent="0.3">
      <c r="A245" s="14"/>
      <c r="B245" s="5" t="s">
        <v>33</v>
      </c>
      <c r="C245" s="7">
        <f>C231+C233+C241+C244</f>
        <v>1425</v>
      </c>
      <c r="D245" s="2">
        <f t="shared" ref="D245:G245" si="34">D231+D233+D241+D244</f>
        <v>46.45</v>
      </c>
      <c r="E245" s="2">
        <f t="shared" si="34"/>
        <v>60.310000000000009</v>
      </c>
      <c r="F245" s="2">
        <f t="shared" si="34"/>
        <v>164.94</v>
      </c>
      <c r="G245" s="2">
        <f t="shared" si="34"/>
        <v>1403.27</v>
      </c>
      <c r="H245" s="21"/>
    </row>
    <row r="246" spans="1:8" ht="18.75" x14ac:dyDescent="0.3">
      <c r="B246" s="48"/>
      <c r="C246" s="17"/>
      <c r="D246" s="20"/>
      <c r="E246" s="20"/>
      <c r="F246" s="20"/>
      <c r="G246" s="20"/>
    </row>
    <row r="248" spans="1:8" ht="18.75" x14ac:dyDescent="0.3">
      <c r="A248" s="18" t="s">
        <v>177</v>
      </c>
      <c r="B248" s="18"/>
    </row>
    <row r="249" spans="1:8" ht="18.75" x14ac:dyDescent="0.3">
      <c r="A249" s="18" t="s">
        <v>64</v>
      </c>
      <c r="B249" s="18"/>
      <c r="C249" s="19"/>
      <c r="D249" s="20"/>
      <c r="E249" s="20"/>
      <c r="F249" s="20"/>
      <c r="G249" s="20"/>
    </row>
    <row r="250" spans="1:8" ht="18.75" x14ac:dyDescent="0.3">
      <c r="A250" s="18" t="s">
        <v>1</v>
      </c>
      <c r="B250" s="18"/>
      <c r="C250" s="19"/>
      <c r="D250" s="20"/>
      <c r="E250" s="20"/>
      <c r="F250" s="20"/>
      <c r="G250" s="20"/>
    </row>
    <row r="251" spans="1:8" ht="18.75" x14ac:dyDescent="0.3">
      <c r="A251" s="18" t="s">
        <v>132</v>
      </c>
      <c r="B251" s="18"/>
    </row>
    <row r="252" spans="1:8" ht="15.75" x14ac:dyDescent="0.25">
      <c r="A252" s="24" t="s">
        <v>2</v>
      </c>
      <c r="B252" s="25" t="s">
        <v>3</v>
      </c>
      <c r="C252" s="37" t="s">
        <v>4</v>
      </c>
      <c r="D252" s="38" t="s">
        <v>5</v>
      </c>
      <c r="E252" s="39"/>
      <c r="F252" s="40"/>
      <c r="G252" s="24" t="s">
        <v>6</v>
      </c>
      <c r="H252" s="24" t="s">
        <v>7</v>
      </c>
    </row>
    <row r="253" spans="1:8" ht="15.75" x14ac:dyDescent="0.25">
      <c r="A253" s="29"/>
      <c r="B253" s="30"/>
      <c r="C253" s="41"/>
      <c r="D253" s="31" t="s">
        <v>8</v>
      </c>
      <c r="E253" s="31" t="s">
        <v>9</v>
      </c>
      <c r="F253" s="31" t="s">
        <v>10</v>
      </c>
      <c r="G253" s="29"/>
      <c r="H253" s="29"/>
    </row>
    <row r="254" spans="1:8" ht="18.75" x14ac:dyDescent="0.3">
      <c r="A254" s="32" t="s">
        <v>52</v>
      </c>
      <c r="B254" s="5" t="s">
        <v>74</v>
      </c>
      <c r="C254" s="7">
        <v>180</v>
      </c>
      <c r="D254" s="2">
        <v>5.17</v>
      </c>
      <c r="E254" s="2">
        <v>4.6900000000000004</v>
      </c>
      <c r="F254" s="2">
        <v>16.96</v>
      </c>
      <c r="G254" s="2">
        <v>130.68</v>
      </c>
      <c r="H254" s="21">
        <v>100</v>
      </c>
    </row>
    <row r="255" spans="1:8" ht="18.75" x14ac:dyDescent="0.3">
      <c r="A255" s="14" t="s">
        <v>14</v>
      </c>
      <c r="B255" s="5" t="s">
        <v>15</v>
      </c>
      <c r="C255" s="8" t="s">
        <v>136</v>
      </c>
      <c r="D255" s="11">
        <v>3.88</v>
      </c>
      <c r="E255" s="11">
        <v>11.32</v>
      </c>
      <c r="F255" s="11">
        <v>9.7100000000000009</v>
      </c>
      <c r="G255" s="11">
        <v>157</v>
      </c>
      <c r="H255" s="21" t="s">
        <v>59</v>
      </c>
    </row>
    <row r="256" spans="1:8" ht="18.75" x14ac:dyDescent="0.3">
      <c r="A256" s="14"/>
      <c r="B256" s="5" t="s">
        <v>105</v>
      </c>
      <c r="C256" s="8">
        <v>180</v>
      </c>
      <c r="D256" s="2">
        <v>0.05</v>
      </c>
      <c r="E256" s="2">
        <v>0.01</v>
      </c>
      <c r="F256" s="2">
        <v>9.98</v>
      </c>
      <c r="G256" s="2">
        <v>51.12</v>
      </c>
      <c r="H256" s="21">
        <v>411</v>
      </c>
    </row>
    <row r="257" spans="1:9" ht="18.75" x14ac:dyDescent="0.3">
      <c r="A257" s="14"/>
      <c r="B257" s="5" t="s">
        <v>18</v>
      </c>
      <c r="C257" s="36">
        <v>400</v>
      </c>
      <c r="D257" s="11">
        <f>SUM(D254:D256)</f>
        <v>9.1000000000000014</v>
      </c>
      <c r="E257" s="11">
        <f t="shared" ref="E257:G257" si="35">SUM(E254:E256)</f>
        <v>16.020000000000003</v>
      </c>
      <c r="F257" s="11">
        <f t="shared" si="35"/>
        <v>36.650000000000006</v>
      </c>
      <c r="G257" s="11">
        <f t="shared" si="35"/>
        <v>338.8</v>
      </c>
      <c r="H257" s="21"/>
    </row>
    <row r="258" spans="1:9" ht="18.75" x14ac:dyDescent="0.3">
      <c r="A258" s="14" t="s">
        <v>19</v>
      </c>
      <c r="B258" s="5" t="s">
        <v>32</v>
      </c>
      <c r="C258" s="8" t="s">
        <v>17</v>
      </c>
      <c r="D258" s="10">
        <v>0.75</v>
      </c>
      <c r="E258" s="10">
        <v>15.15</v>
      </c>
      <c r="F258" s="10">
        <v>11.17</v>
      </c>
      <c r="G258" s="10">
        <v>64</v>
      </c>
      <c r="H258" s="21">
        <v>418</v>
      </c>
    </row>
    <row r="259" spans="1:9" ht="18.75" x14ac:dyDescent="0.3">
      <c r="A259" s="14"/>
      <c r="B259" s="5" t="s">
        <v>18</v>
      </c>
      <c r="C259" s="34" t="s">
        <v>17</v>
      </c>
      <c r="D259" s="10">
        <f>SUM(D258)</f>
        <v>0.75</v>
      </c>
      <c r="E259" s="10">
        <f t="shared" ref="E259:G259" si="36">SUM(E258)</f>
        <v>15.15</v>
      </c>
      <c r="F259" s="10">
        <f t="shared" si="36"/>
        <v>11.17</v>
      </c>
      <c r="G259" s="10">
        <f t="shared" si="36"/>
        <v>64</v>
      </c>
      <c r="H259" s="21"/>
    </row>
    <row r="260" spans="1:9" ht="18.75" x14ac:dyDescent="0.3">
      <c r="A260" s="14" t="s">
        <v>22</v>
      </c>
      <c r="B260" s="5" t="s">
        <v>82</v>
      </c>
      <c r="C260" s="7">
        <v>180</v>
      </c>
      <c r="D260" s="2">
        <v>1.57</v>
      </c>
      <c r="E260" s="2">
        <v>2.04</v>
      </c>
      <c r="F260" s="2">
        <v>10.28</v>
      </c>
      <c r="G260" s="2">
        <v>65.88</v>
      </c>
      <c r="H260" s="21">
        <v>86</v>
      </c>
    </row>
    <row r="261" spans="1:9" ht="18.75" x14ac:dyDescent="0.3">
      <c r="A261" s="14"/>
      <c r="B261" s="5" t="s">
        <v>39</v>
      </c>
      <c r="C261" s="7">
        <v>55</v>
      </c>
      <c r="D261" s="2">
        <v>0.36</v>
      </c>
      <c r="E261" s="2">
        <v>0</v>
      </c>
      <c r="F261" s="2">
        <v>1.1299999999999999</v>
      </c>
      <c r="G261" s="2">
        <v>5.72</v>
      </c>
      <c r="H261" s="21"/>
    </row>
    <row r="262" spans="1:9" ht="18.75" x14ac:dyDescent="0.3">
      <c r="A262" s="14"/>
      <c r="B262" s="5" t="s">
        <v>127</v>
      </c>
      <c r="C262" s="8" t="s">
        <v>164</v>
      </c>
      <c r="D262" s="15">
        <v>10.72</v>
      </c>
      <c r="E262" s="15">
        <v>6.87</v>
      </c>
      <c r="F262" s="15">
        <v>20.420000000000002</v>
      </c>
      <c r="G262" s="15">
        <v>186.95</v>
      </c>
      <c r="H262" s="21">
        <v>319</v>
      </c>
      <c r="I262" s="72"/>
    </row>
    <row r="263" spans="1:9" ht="18.75" x14ac:dyDescent="0.3">
      <c r="A263" s="14"/>
      <c r="B263" s="5" t="s">
        <v>122</v>
      </c>
      <c r="C263" s="7">
        <v>180</v>
      </c>
      <c r="D263" s="2">
        <v>0.14000000000000001</v>
      </c>
      <c r="E263" s="2">
        <v>0.14000000000000001</v>
      </c>
      <c r="F263" s="2">
        <v>21.49</v>
      </c>
      <c r="G263" s="2">
        <v>87.84</v>
      </c>
      <c r="H263" s="21">
        <v>390</v>
      </c>
    </row>
    <row r="264" spans="1:9" ht="18.75" x14ac:dyDescent="0.3">
      <c r="A264" s="14"/>
      <c r="B264" s="5" t="s">
        <v>28</v>
      </c>
      <c r="C264" s="7">
        <v>20</v>
      </c>
      <c r="D264" s="2">
        <v>1.6</v>
      </c>
      <c r="E264" s="2">
        <v>0.28999999999999998</v>
      </c>
      <c r="F264" s="2">
        <v>8.01</v>
      </c>
      <c r="G264" s="2">
        <v>41.2</v>
      </c>
      <c r="H264" s="21"/>
    </row>
    <row r="265" spans="1:9" ht="18.75" x14ac:dyDescent="0.3">
      <c r="A265" s="14"/>
      <c r="B265" s="5" t="s">
        <v>29</v>
      </c>
      <c r="C265" s="7">
        <v>30</v>
      </c>
      <c r="D265" s="2">
        <v>2.04</v>
      </c>
      <c r="E265" s="2">
        <v>0.39</v>
      </c>
      <c r="F265" s="2">
        <v>14.8</v>
      </c>
      <c r="G265" s="2">
        <v>70.87</v>
      </c>
      <c r="H265" s="21"/>
    </row>
    <row r="266" spans="1:9" ht="18.75" x14ac:dyDescent="0.3">
      <c r="A266" s="14"/>
      <c r="B266" s="5" t="s">
        <v>18</v>
      </c>
      <c r="C266" s="36">
        <v>725</v>
      </c>
      <c r="D266" s="11">
        <v>17.71</v>
      </c>
      <c r="E266" s="10">
        <v>12.51</v>
      </c>
      <c r="F266" s="10">
        <v>75.28</v>
      </c>
      <c r="G266" s="10">
        <v>484.52</v>
      </c>
      <c r="H266" s="21"/>
    </row>
    <row r="267" spans="1:9" ht="18.75" x14ac:dyDescent="0.3">
      <c r="A267" s="14" t="s">
        <v>30</v>
      </c>
      <c r="B267" s="5" t="s">
        <v>45</v>
      </c>
      <c r="C267" s="8">
        <v>180</v>
      </c>
      <c r="D267" s="2">
        <v>5.5</v>
      </c>
      <c r="E267" s="15">
        <v>4.9000000000000004</v>
      </c>
      <c r="F267" s="15">
        <v>9.1</v>
      </c>
      <c r="G267" s="15">
        <v>102</v>
      </c>
      <c r="H267" s="21">
        <v>419</v>
      </c>
    </row>
    <row r="268" spans="1:9" ht="18.75" x14ac:dyDescent="0.3">
      <c r="A268" s="14"/>
      <c r="B268" s="5" t="s">
        <v>84</v>
      </c>
      <c r="C268" s="8">
        <v>70</v>
      </c>
      <c r="D268" s="2">
        <v>4.96</v>
      </c>
      <c r="E268" s="8">
        <v>9.1999999999999993</v>
      </c>
      <c r="F268" s="8">
        <v>39.020000000000003</v>
      </c>
      <c r="G268" s="8">
        <v>259</v>
      </c>
      <c r="H268" s="21">
        <v>443</v>
      </c>
    </row>
    <row r="269" spans="1:9" ht="18.75" x14ac:dyDescent="0.3">
      <c r="A269" s="14"/>
      <c r="B269" s="5" t="s">
        <v>18</v>
      </c>
      <c r="C269" s="34">
        <v>250</v>
      </c>
      <c r="D269" s="15">
        <f>SUM(D267:D268)</f>
        <v>10.46</v>
      </c>
      <c r="E269" s="15">
        <f t="shared" ref="E269:G269" si="37">SUM(E267:E268)</f>
        <v>14.1</v>
      </c>
      <c r="F269" s="15">
        <f t="shared" si="37"/>
        <v>48.120000000000005</v>
      </c>
      <c r="G269" s="15">
        <f t="shared" si="37"/>
        <v>361</v>
      </c>
      <c r="H269" s="21"/>
    </row>
    <row r="270" spans="1:9" ht="18.75" x14ac:dyDescent="0.3">
      <c r="A270" s="14"/>
      <c r="B270" s="5" t="s">
        <v>33</v>
      </c>
      <c r="C270" s="7">
        <f>C257+C259+C266+C269</f>
        <v>1525</v>
      </c>
      <c r="D270" s="10">
        <f>D257+D259+D266+D269</f>
        <v>38.020000000000003</v>
      </c>
      <c r="E270" s="10">
        <f>E257+E259+E266+E269</f>
        <v>57.78</v>
      </c>
      <c r="F270" s="10">
        <f>F257+F259+F266+F269</f>
        <v>171.22000000000003</v>
      </c>
      <c r="G270" s="10">
        <f>G257+G259+G266+G269</f>
        <v>1248.32</v>
      </c>
      <c r="H270" s="21"/>
    </row>
    <row r="271" spans="1:9" x14ac:dyDescent="0.25">
      <c r="D271" s="13"/>
      <c r="E271" s="13"/>
      <c r="F271" s="13"/>
      <c r="G271" s="13"/>
    </row>
    <row r="273" spans="1:9" ht="33.75" customHeight="1" x14ac:dyDescent="0.25">
      <c r="A273" s="54" t="s">
        <v>85</v>
      </c>
      <c r="B273" s="54"/>
      <c r="C273" s="54"/>
      <c r="D273" s="55" t="s">
        <v>86</v>
      </c>
      <c r="E273" s="55"/>
      <c r="F273" s="55"/>
      <c r="G273" s="55"/>
      <c r="H273" s="79"/>
      <c r="I273" s="55"/>
    </row>
    <row r="274" spans="1:9" ht="15.75" customHeight="1" x14ac:dyDescent="0.25">
      <c r="A274" s="56" t="s">
        <v>87</v>
      </c>
      <c r="B274" s="56"/>
      <c r="C274" s="56"/>
      <c r="D274" s="56"/>
      <c r="E274" s="56"/>
      <c r="F274" s="56"/>
      <c r="G274" s="56"/>
      <c r="H274" s="56"/>
      <c r="I274" s="57"/>
    </row>
    <row r="275" spans="1:9" ht="15.75" x14ac:dyDescent="0.25">
      <c r="A275" s="58"/>
      <c r="B275" s="58"/>
      <c r="C275" s="59"/>
      <c r="D275" s="58"/>
      <c r="E275" s="58"/>
      <c r="F275" s="58"/>
      <c r="G275" s="58"/>
      <c r="H275" s="79"/>
      <c r="I275" s="58"/>
    </row>
    <row r="276" spans="1:9" ht="15.75" x14ac:dyDescent="0.25">
      <c r="A276" s="55" t="s">
        <v>88</v>
      </c>
      <c r="B276" s="55"/>
      <c r="C276" s="60"/>
      <c r="D276" s="55"/>
      <c r="E276" s="55"/>
      <c r="F276" s="55"/>
      <c r="G276" s="55"/>
      <c r="H276" s="79"/>
      <c r="I276" s="55"/>
    </row>
    <row r="277" spans="1:9" ht="15.75" x14ac:dyDescent="0.25">
      <c r="A277" s="55" t="s">
        <v>89</v>
      </c>
      <c r="B277" s="55"/>
      <c r="C277" s="60"/>
      <c r="D277" s="55"/>
      <c r="E277" s="55"/>
      <c r="F277" s="55"/>
      <c r="G277" s="55"/>
      <c r="H277" s="79"/>
      <c r="I277" s="55"/>
    </row>
    <row r="278" spans="1:9" ht="15.75" customHeight="1" x14ac:dyDescent="0.25">
      <c r="A278" s="61" t="s">
        <v>90</v>
      </c>
      <c r="B278" s="61"/>
      <c r="C278" s="61"/>
      <c r="D278" s="61"/>
      <c r="E278" s="61"/>
      <c r="F278" s="61"/>
      <c r="G278" s="61"/>
      <c r="H278" s="61"/>
      <c r="I278" s="57"/>
    </row>
    <row r="279" spans="1:9" ht="15" customHeight="1" x14ac:dyDescent="0.25">
      <c r="A279" s="61"/>
      <c r="B279" s="61"/>
      <c r="C279" s="61"/>
      <c r="D279" s="61"/>
      <c r="E279" s="61"/>
      <c r="F279" s="61"/>
      <c r="G279" s="61"/>
      <c r="H279" s="61"/>
      <c r="I279" s="57"/>
    </row>
    <row r="280" spans="1:9" x14ac:dyDescent="0.25">
      <c r="A280" s="61"/>
      <c r="B280" s="61"/>
      <c r="C280" s="61"/>
      <c r="D280" s="61"/>
      <c r="E280" s="61"/>
      <c r="F280" s="61"/>
      <c r="G280" s="61"/>
      <c r="H280" s="61"/>
    </row>
    <row r="282" spans="1:9" ht="18.75" customHeight="1" x14ac:dyDescent="0.25">
      <c r="A282" s="62"/>
      <c r="B282" s="63" t="s">
        <v>128</v>
      </c>
      <c r="C282" s="37" t="s">
        <v>4</v>
      </c>
      <c r="D282" s="38" t="s">
        <v>5</v>
      </c>
      <c r="E282" s="39"/>
      <c r="F282" s="40"/>
      <c r="G282" s="64" t="s">
        <v>6</v>
      </c>
      <c r="H282" s="65"/>
    </row>
    <row r="283" spans="1:9" ht="18.75" customHeight="1" x14ac:dyDescent="0.25">
      <c r="A283" s="62"/>
      <c r="B283" s="66"/>
      <c r="C283" s="41"/>
      <c r="D283" s="31" t="s">
        <v>8</v>
      </c>
      <c r="E283" s="31" t="s">
        <v>9</v>
      </c>
      <c r="F283" s="31" t="s">
        <v>10</v>
      </c>
      <c r="G283" s="64"/>
      <c r="H283" s="65"/>
    </row>
    <row r="284" spans="1:9" ht="18.75" x14ac:dyDescent="0.3">
      <c r="A284" s="21">
        <v>1</v>
      </c>
      <c r="B284" s="31"/>
      <c r="C284" s="8">
        <f>C25</f>
        <v>1475</v>
      </c>
      <c r="D284" s="8">
        <f>D25</f>
        <v>76.599999999999994</v>
      </c>
      <c r="E284" s="8">
        <f>E25</f>
        <v>65.88</v>
      </c>
      <c r="F284" s="8">
        <f>F25</f>
        <v>252.13</v>
      </c>
      <c r="G284" s="8">
        <f>G25</f>
        <v>1907.58</v>
      </c>
    </row>
    <row r="285" spans="1:9" ht="18.75" x14ac:dyDescent="0.3">
      <c r="A285" s="21">
        <v>2</v>
      </c>
      <c r="B285" s="31"/>
      <c r="C285" s="8">
        <f>C51</f>
        <v>1425</v>
      </c>
      <c r="D285" s="8">
        <f>D51</f>
        <v>48.608000000000004</v>
      </c>
      <c r="E285" s="8">
        <f>E51</f>
        <v>45.065999999999995</v>
      </c>
      <c r="F285" s="8">
        <f>F51</f>
        <v>184.30600000000001</v>
      </c>
      <c r="G285" s="8">
        <f>G51</f>
        <v>1348.17</v>
      </c>
    </row>
    <row r="286" spans="1:9" ht="18.75" x14ac:dyDescent="0.3">
      <c r="A286" s="21">
        <v>3</v>
      </c>
      <c r="B286" s="21"/>
      <c r="C286" s="8">
        <f>C79</f>
        <v>1570</v>
      </c>
      <c r="D286" s="8">
        <f>D79</f>
        <v>49.417999999999999</v>
      </c>
      <c r="E286" s="8">
        <f>E79</f>
        <v>43.252000000000002</v>
      </c>
      <c r="F286" s="8">
        <f>F79</f>
        <v>191.29400000000001</v>
      </c>
      <c r="G286" s="8">
        <f>G79</f>
        <v>1364.7399999999998</v>
      </c>
    </row>
    <row r="287" spans="1:9" ht="18.75" x14ac:dyDescent="0.3">
      <c r="A287" s="21">
        <v>4</v>
      </c>
      <c r="B287" s="21"/>
      <c r="C287" s="8">
        <f>C106</f>
        <v>1389</v>
      </c>
      <c r="D287" s="8">
        <f>D106</f>
        <v>43.5</v>
      </c>
      <c r="E287" s="8">
        <f>E106</f>
        <v>56.59</v>
      </c>
      <c r="F287" s="8">
        <f>F106</f>
        <v>176.82000000000002</v>
      </c>
      <c r="G287" s="8">
        <f>G106</f>
        <v>1275.3600000000001</v>
      </c>
    </row>
    <row r="288" spans="1:9" ht="18.75" x14ac:dyDescent="0.3">
      <c r="A288" s="21">
        <v>5</v>
      </c>
      <c r="B288" s="21"/>
      <c r="C288" s="8">
        <f>C133</f>
        <v>1410</v>
      </c>
      <c r="D288" s="8">
        <f>D133</f>
        <v>52.94</v>
      </c>
      <c r="E288" s="8">
        <f>E133</f>
        <v>55.825999999999993</v>
      </c>
      <c r="F288" s="8">
        <f>F133</f>
        <v>160.25</v>
      </c>
      <c r="G288" s="8">
        <f>G133</f>
        <v>1359.3899999999999</v>
      </c>
    </row>
    <row r="289" spans="1:8" ht="18.75" x14ac:dyDescent="0.3">
      <c r="A289" s="21">
        <v>6</v>
      </c>
      <c r="B289" s="21"/>
      <c r="C289" s="8">
        <f>C161</f>
        <v>1460</v>
      </c>
      <c r="D289" s="8">
        <f>D161</f>
        <v>42.36</v>
      </c>
      <c r="E289" s="8">
        <f>E161</f>
        <v>50.844999999999999</v>
      </c>
      <c r="F289" s="8">
        <f>F161</f>
        <v>180.14</v>
      </c>
      <c r="G289" s="8">
        <f>G161</f>
        <v>1357.78</v>
      </c>
    </row>
    <row r="290" spans="1:8" ht="18.75" x14ac:dyDescent="0.3">
      <c r="A290" s="21">
        <v>7</v>
      </c>
      <c r="B290" s="21"/>
      <c r="C290" s="8">
        <f>C190</f>
        <v>1695</v>
      </c>
      <c r="D290" s="8">
        <f>D190</f>
        <v>57.89</v>
      </c>
      <c r="E290" s="8">
        <f>E190</f>
        <v>51.734999999999999</v>
      </c>
      <c r="F290" s="8">
        <f>F190</f>
        <v>208.81</v>
      </c>
      <c r="G290" s="8">
        <f>G190</f>
        <v>1511.1599999999999</v>
      </c>
    </row>
    <row r="291" spans="1:8" ht="18.75" x14ac:dyDescent="0.3">
      <c r="A291" s="21">
        <v>8</v>
      </c>
      <c r="B291" s="21"/>
      <c r="C291" s="8">
        <f>C217</f>
        <v>1575</v>
      </c>
      <c r="D291" s="8">
        <f>D217</f>
        <v>54.230000000000004</v>
      </c>
      <c r="E291" s="8">
        <f>E217</f>
        <v>49.85</v>
      </c>
      <c r="F291" s="8">
        <f>F217</f>
        <v>181.48</v>
      </c>
      <c r="G291" s="8">
        <f>G217</f>
        <v>1402.19</v>
      </c>
    </row>
    <row r="292" spans="1:8" ht="18.75" x14ac:dyDescent="0.3">
      <c r="A292" s="21">
        <v>9</v>
      </c>
      <c r="B292" s="21"/>
      <c r="C292" s="8">
        <f>C245</f>
        <v>1425</v>
      </c>
      <c r="D292" s="8">
        <f>D245</f>
        <v>46.45</v>
      </c>
      <c r="E292" s="8">
        <f>E245</f>
        <v>60.310000000000009</v>
      </c>
      <c r="F292" s="8">
        <f>F245</f>
        <v>164.94</v>
      </c>
      <c r="G292" s="8">
        <f>G245</f>
        <v>1403.27</v>
      </c>
    </row>
    <row r="293" spans="1:8" ht="18.75" x14ac:dyDescent="0.3">
      <c r="A293" s="21">
        <v>10</v>
      </c>
      <c r="B293" s="21"/>
      <c r="C293" s="8">
        <f>C270</f>
        <v>1525</v>
      </c>
      <c r="D293" s="8">
        <f t="shared" ref="D293:G293" si="38">D270</f>
        <v>38.020000000000003</v>
      </c>
      <c r="E293" s="8">
        <f t="shared" si="38"/>
        <v>57.78</v>
      </c>
      <c r="F293" s="8">
        <f t="shared" si="38"/>
        <v>171.22000000000003</v>
      </c>
      <c r="G293" s="8">
        <f t="shared" si="38"/>
        <v>1248.32</v>
      </c>
    </row>
    <row r="294" spans="1:8" ht="18.75" x14ac:dyDescent="0.3">
      <c r="A294" s="21"/>
      <c r="B294" s="21" t="s">
        <v>129</v>
      </c>
      <c r="C294" s="8">
        <f>SUM(C284:C293)</f>
        <v>14949</v>
      </c>
      <c r="D294" s="8">
        <f t="shared" ref="D294:G294" si="39">SUM(D284:D293)</f>
        <v>510.01600000000002</v>
      </c>
      <c r="E294" s="8">
        <f t="shared" si="39"/>
        <v>537.13400000000013</v>
      </c>
      <c r="F294" s="8">
        <f t="shared" si="39"/>
        <v>1871.39</v>
      </c>
      <c r="G294" s="8">
        <f t="shared" si="39"/>
        <v>14177.960000000001</v>
      </c>
    </row>
    <row r="295" spans="1:8" ht="21.75" customHeight="1" x14ac:dyDescent="0.3">
      <c r="A295" s="21"/>
      <c r="B295" s="21" t="s">
        <v>130</v>
      </c>
      <c r="C295" s="8">
        <f>C294/10</f>
        <v>1494.9</v>
      </c>
      <c r="D295" s="8">
        <f t="shared" ref="D295:G295" si="40">D294/10</f>
        <v>51.001600000000003</v>
      </c>
      <c r="E295" s="8">
        <f t="shared" si="40"/>
        <v>53.713400000000014</v>
      </c>
      <c r="F295" s="8">
        <f t="shared" si="40"/>
        <v>187.13900000000001</v>
      </c>
      <c r="G295" s="8">
        <f t="shared" si="40"/>
        <v>1417.796</v>
      </c>
    </row>
    <row r="296" spans="1:8" s="47" customFormat="1" ht="42" customHeight="1" x14ac:dyDescent="0.3">
      <c r="A296" s="67"/>
      <c r="B296" s="9"/>
      <c r="C296" s="19"/>
      <c r="D296" s="19"/>
      <c r="E296" s="19"/>
      <c r="F296" s="19"/>
      <c r="G296" s="19"/>
      <c r="H296" s="74"/>
    </row>
    <row r="297" spans="1:8" ht="18.75" x14ac:dyDescent="0.3">
      <c r="A297" s="68"/>
      <c r="B297" s="19"/>
      <c r="C297" s="51"/>
      <c r="D297" s="47"/>
      <c r="E297" s="47"/>
      <c r="F297" s="47"/>
      <c r="G297" s="47"/>
    </row>
    <row r="298" spans="1:8" ht="18.75" x14ac:dyDescent="0.3">
      <c r="A298" s="9"/>
      <c r="B298" s="47"/>
    </row>
  </sheetData>
  <mergeCells count="68">
    <mergeCell ref="H33:H34"/>
    <mergeCell ref="A5:A6"/>
    <mergeCell ref="B5:B6"/>
    <mergeCell ref="C5:C6"/>
    <mergeCell ref="D5:F5"/>
    <mergeCell ref="G5:G6"/>
    <mergeCell ref="H5:H6"/>
    <mergeCell ref="A33:A34"/>
    <mergeCell ref="B33:B34"/>
    <mergeCell ref="C33:C34"/>
    <mergeCell ref="D33:F33"/>
    <mergeCell ref="G33:G34"/>
    <mergeCell ref="H87:H88"/>
    <mergeCell ref="A59:A60"/>
    <mergeCell ref="B59:B60"/>
    <mergeCell ref="C59:C60"/>
    <mergeCell ref="D59:F59"/>
    <mergeCell ref="G59:G60"/>
    <mergeCell ref="H59:H60"/>
    <mergeCell ref="A87:A88"/>
    <mergeCell ref="B87:B88"/>
    <mergeCell ref="C87:C88"/>
    <mergeCell ref="D87:F87"/>
    <mergeCell ref="G87:G88"/>
    <mergeCell ref="H141:H142"/>
    <mergeCell ref="A113:A114"/>
    <mergeCell ref="B113:B114"/>
    <mergeCell ref="C113:C114"/>
    <mergeCell ref="D113:F113"/>
    <mergeCell ref="G113:G114"/>
    <mergeCell ref="H113:H114"/>
    <mergeCell ref="A141:A142"/>
    <mergeCell ref="B141:B142"/>
    <mergeCell ref="C141:C142"/>
    <mergeCell ref="D141:F141"/>
    <mergeCell ref="G141:G142"/>
    <mergeCell ref="H197:H198"/>
    <mergeCell ref="A168:A169"/>
    <mergeCell ref="B168:B169"/>
    <mergeCell ref="C168:C169"/>
    <mergeCell ref="D168:F168"/>
    <mergeCell ref="G168:G169"/>
    <mergeCell ref="H168:H169"/>
    <mergeCell ref="A197:A198"/>
    <mergeCell ref="B197:B198"/>
    <mergeCell ref="C197:C198"/>
    <mergeCell ref="D197:F197"/>
    <mergeCell ref="G197:G198"/>
    <mergeCell ref="H252:H253"/>
    <mergeCell ref="A225:A226"/>
    <mergeCell ref="B225:B226"/>
    <mergeCell ref="C225:C226"/>
    <mergeCell ref="D225:F225"/>
    <mergeCell ref="G225:G226"/>
    <mergeCell ref="H225:H226"/>
    <mergeCell ref="A252:A253"/>
    <mergeCell ref="B252:B253"/>
    <mergeCell ref="C252:C253"/>
    <mergeCell ref="D252:F252"/>
    <mergeCell ref="G252:G253"/>
    <mergeCell ref="A273:C273"/>
    <mergeCell ref="A274:H274"/>
    <mergeCell ref="A278:H280"/>
    <mergeCell ref="B282:B283"/>
    <mergeCell ref="C282:C283"/>
    <mergeCell ref="D282:F282"/>
    <mergeCell ref="G282:G283"/>
    <mergeCell ref="H282:H283"/>
  </mergeCells>
  <pageMargins left="0.7" right="0.7" top="0.75" bottom="0.75" header="0.3" footer="0.3"/>
  <pageSetup paperSize="9" scale="86" orientation="landscape" verticalDpi="0" r:id="rId1"/>
  <rowBreaks count="9" manualBreakCount="9">
    <brk id="53" max="16383" man="1"/>
    <brk id="80" max="16383" man="1"/>
    <brk id="107" max="16383" man="1"/>
    <brk id="135" max="8" man="1"/>
    <brk id="163" max="8" man="1"/>
    <brk id="192" max="8" man="1"/>
    <brk id="219" max="8" man="1"/>
    <brk id="247" max="8" man="1"/>
    <brk id="272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мл.</vt:lpstr>
      <vt:lpstr>ст.</vt:lpstr>
      <vt:lpstr>мл.!Область_печати</vt:lpstr>
      <vt:lpstr>ст.!Область_печати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2022-06-06T13:02:06Z</cp:lastPrinted>
  <dcterms:created xsi:type="dcterms:W3CDTF">2021-06-10T04:55:08Z</dcterms:created>
  <dcterms:modified xsi:type="dcterms:W3CDTF">2022-06-06T13:15:07Z</dcterms:modified>
</cp:coreProperties>
</file>